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D:\งานตัวเล็ก\งานทราบ\"/>
    </mc:Choice>
  </mc:AlternateContent>
  <xr:revisionPtr revIDLastSave="0" documentId="8_{48BFA6FF-945B-4820-A72C-18055618B1FF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ภ.ด.ส.1" sheetId="2" r:id="rId2"/>
    <sheet name="Sheet2" sheetId="5" r:id="rId3"/>
    <sheet name="ภ.ด.ส.7" sheetId="3" r:id="rId4"/>
    <sheet name="สิ่งที่ส่งมาด้วย" sheetId="4" r:id="rId5"/>
  </sheets>
  <definedNames>
    <definedName name="_xlnm.Print_Area" localSheetId="1">ภ.ด.ส.1!$A$1:$AE$598</definedName>
    <definedName name="_xlnm.Print_Area" localSheetId="3">ภ.ด.ส.7!$A$1:$AF$41</definedName>
    <definedName name="_xlnm.Print_Titles" localSheetId="3">ภ.ด.ส.7!$1:$2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50" i="3" l="1"/>
  <c r="R549" i="3"/>
  <c r="O549" i="3"/>
  <c r="J550" i="3"/>
  <c r="J549" i="3"/>
  <c r="AB552" i="3"/>
  <c r="V550" i="3" l="1"/>
  <c r="W550" i="3" s="1"/>
  <c r="X550" i="3" s="1"/>
  <c r="Z550" i="3" s="1"/>
  <c r="U549" i="3"/>
  <c r="V549" i="3" s="1"/>
  <c r="W549" i="3" s="1"/>
  <c r="X549" i="3" s="1"/>
  <c r="Z549" i="3" s="1"/>
  <c r="U550" i="3"/>
  <c r="AB553" i="3"/>
  <c r="AB554" i="3" s="1"/>
  <c r="R531" i="3"/>
  <c r="U531" i="3" s="1"/>
  <c r="V531" i="3" s="1"/>
  <c r="O530" i="3"/>
  <c r="R530" i="3" s="1"/>
  <c r="O529" i="3"/>
  <c r="R529" i="3" s="1"/>
  <c r="O528" i="3"/>
  <c r="R528" i="3" s="1"/>
  <c r="J531" i="3"/>
  <c r="J530" i="3"/>
  <c r="J529" i="3"/>
  <c r="J528" i="3"/>
  <c r="AB533" i="3"/>
  <c r="R510" i="3"/>
  <c r="R509" i="3"/>
  <c r="U509" i="3" s="1"/>
  <c r="O509" i="3"/>
  <c r="O508" i="3"/>
  <c r="R508" i="3" s="1"/>
  <c r="AB512" i="3"/>
  <c r="J510" i="3"/>
  <c r="J509" i="3"/>
  <c r="J508" i="3"/>
  <c r="AB492" i="3"/>
  <c r="R490" i="3"/>
  <c r="U490" i="3" s="1"/>
  <c r="J490" i="3"/>
  <c r="O489" i="3"/>
  <c r="R489" i="3" s="1"/>
  <c r="U489" i="3" s="1"/>
  <c r="J489" i="3"/>
  <c r="O488" i="3"/>
  <c r="R488" i="3" s="1"/>
  <c r="U488" i="3" s="1"/>
  <c r="J488" i="3"/>
  <c r="O487" i="3"/>
  <c r="R487" i="3" s="1"/>
  <c r="J487" i="3"/>
  <c r="O486" i="3"/>
  <c r="R486" i="3" s="1"/>
  <c r="U486" i="3" s="1"/>
  <c r="J486" i="3"/>
  <c r="O485" i="3"/>
  <c r="R485" i="3" s="1"/>
  <c r="U485" i="3" s="1"/>
  <c r="J485" i="3"/>
  <c r="AB469" i="3"/>
  <c r="AB470" i="3" s="1"/>
  <c r="AB471" i="3" s="1"/>
  <c r="R467" i="3"/>
  <c r="U467" i="3" s="1"/>
  <c r="V467" i="3" s="1"/>
  <c r="W467" i="3" s="1"/>
  <c r="X467" i="3" s="1"/>
  <c r="Z467" i="3" s="1"/>
  <c r="J467" i="3"/>
  <c r="O466" i="3"/>
  <c r="R466" i="3" s="1"/>
  <c r="U466" i="3" s="1"/>
  <c r="J466" i="3"/>
  <c r="O465" i="3"/>
  <c r="R465" i="3" s="1"/>
  <c r="U465" i="3" s="1"/>
  <c r="J465" i="3"/>
  <c r="AB449" i="3"/>
  <c r="R447" i="3"/>
  <c r="J447" i="3"/>
  <c r="O446" i="3"/>
  <c r="R446" i="3" s="1"/>
  <c r="U446" i="3" s="1"/>
  <c r="J446" i="3"/>
  <c r="R445" i="3"/>
  <c r="O445" i="3"/>
  <c r="J445" i="3"/>
  <c r="AB429" i="3"/>
  <c r="AB430" i="3" s="1"/>
  <c r="R427" i="3"/>
  <c r="U427" i="3" s="1"/>
  <c r="J427" i="3"/>
  <c r="O426" i="3"/>
  <c r="R426" i="3" s="1"/>
  <c r="J426" i="3"/>
  <c r="O425" i="3"/>
  <c r="R425" i="3" s="1"/>
  <c r="U425" i="3" s="1"/>
  <c r="J425" i="3"/>
  <c r="AB409" i="3"/>
  <c r="R407" i="3"/>
  <c r="U407" i="3" s="1"/>
  <c r="V407" i="3" s="1"/>
  <c r="W407" i="3" s="1"/>
  <c r="X407" i="3" s="1"/>
  <c r="Z407" i="3" s="1"/>
  <c r="J407" i="3"/>
  <c r="R406" i="3"/>
  <c r="J406" i="3"/>
  <c r="R405" i="3"/>
  <c r="J405" i="3"/>
  <c r="AB389" i="3"/>
  <c r="R387" i="3"/>
  <c r="U387" i="3" s="1"/>
  <c r="V387" i="3" s="1"/>
  <c r="W387" i="3" s="1"/>
  <c r="X387" i="3" s="1"/>
  <c r="Z387" i="3" s="1"/>
  <c r="J387" i="3"/>
  <c r="R386" i="3"/>
  <c r="J386" i="3"/>
  <c r="R385" i="3"/>
  <c r="J385" i="3"/>
  <c r="AB369" i="3"/>
  <c r="R367" i="3"/>
  <c r="U367" i="3" s="1"/>
  <c r="V367" i="3" s="1"/>
  <c r="W367" i="3" s="1"/>
  <c r="X367" i="3" s="1"/>
  <c r="Z367" i="3" s="1"/>
  <c r="J367" i="3"/>
  <c r="R366" i="3"/>
  <c r="J366" i="3"/>
  <c r="R365" i="3"/>
  <c r="J365" i="3"/>
  <c r="R364" i="3"/>
  <c r="U364" i="3" s="1"/>
  <c r="J364" i="3"/>
  <c r="AB348" i="3"/>
  <c r="R346" i="3"/>
  <c r="J346" i="3"/>
  <c r="R345" i="3"/>
  <c r="J345" i="3"/>
  <c r="AB329" i="3"/>
  <c r="R327" i="3"/>
  <c r="U327" i="3" s="1"/>
  <c r="V327" i="3" s="1"/>
  <c r="W327" i="3" s="1"/>
  <c r="X327" i="3" s="1"/>
  <c r="Z327" i="3" s="1"/>
  <c r="J327" i="3"/>
  <c r="R326" i="3"/>
  <c r="J326" i="3"/>
  <c r="R325" i="3"/>
  <c r="J325" i="3"/>
  <c r="AB309" i="3"/>
  <c r="R307" i="3"/>
  <c r="U307" i="3" s="1"/>
  <c r="V307" i="3" s="1"/>
  <c r="W307" i="3" s="1"/>
  <c r="X307" i="3" s="1"/>
  <c r="Z307" i="3" s="1"/>
  <c r="J307" i="3"/>
  <c r="R306" i="3"/>
  <c r="J306" i="3"/>
  <c r="AB290" i="3"/>
  <c r="AB291" i="3" s="1"/>
  <c r="R288" i="3"/>
  <c r="J288" i="3"/>
  <c r="R287" i="3"/>
  <c r="U287" i="3" s="1"/>
  <c r="V287" i="3" s="1"/>
  <c r="W287" i="3" s="1"/>
  <c r="X287" i="3" s="1"/>
  <c r="Z287" i="3" s="1"/>
  <c r="J287" i="3"/>
  <c r="R286" i="3"/>
  <c r="U286" i="3" s="1"/>
  <c r="V286" i="3" s="1"/>
  <c r="J286" i="3"/>
  <c r="R285" i="3"/>
  <c r="J285" i="3"/>
  <c r="U284" i="3"/>
  <c r="R284" i="3"/>
  <c r="J284" i="3"/>
  <c r="R283" i="3"/>
  <c r="U283" i="3" s="1"/>
  <c r="J283" i="3"/>
  <c r="R282" i="3"/>
  <c r="J282" i="3"/>
  <c r="R281" i="3"/>
  <c r="U281" i="3" s="1"/>
  <c r="V281" i="3" s="1"/>
  <c r="W281" i="3" s="1"/>
  <c r="X281" i="3" s="1"/>
  <c r="Z281" i="3" s="1"/>
  <c r="J281" i="3"/>
  <c r="U280" i="3"/>
  <c r="V280" i="3" s="1"/>
  <c r="W280" i="3" s="1"/>
  <c r="X280" i="3" s="1"/>
  <c r="Z280" i="3" s="1"/>
  <c r="R280" i="3"/>
  <c r="J280" i="3"/>
  <c r="R279" i="3"/>
  <c r="J279" i="3"/>
  <c r="R278" i="3"/>
  <c r="U278" i="3" s="1"/>
  <c r="J278" i="3"/>
  <c r="R277" i="3"/>
  <c r="J277" i="3"/>
  <c r="R276" i="3"/>
  <c r="J276" i="3"/>
  <c r="R275" i="3"/>
  <c r="U275" i="3" s="1"/>
  <c r="V275" i="3" s="1"/>
  <c r="W275" i="3" s="1"/>
  <c r="X275" i="3" s="1"/>
  <c r="Z275" i="3" s="1"/>
  <c r="J275" i="3"/>
  <c r="R274" i="3"/>
  <c r="J274" i="3"/>
  <c r="R273" i="3"/>
  <c r="J273" i="3"/>
  <c r="R272" i="3"/>
  <c r="J272" i="3"/>
  <c r="R271" i="3"/>
  <c r="J271" i="3"/>
  <c r="R270" i="3"/>
  <c r="U270" i="3" s="1"/>
  <c r="J270" i="3"/>
  <c r="U269" i="3"/>
  <c r="V269" i="3" s="1"/>
  <c r="W269" i="3" s="1"/>
  <c r="X269" i="3" s="1"/>
  <c r="Z269" i="3" s="1"/>
  <c r="R269" i="3"/>
  <c r="J269" i="3"/>
  <c r="AB253" i="3"/>
  <c r="R251" i="3"/>
  <c r="U251" i="3" s="1"/>
  <c r="J251" i="3"/>
  <c r="U250" i="3"/>
  <c r="R250" i="3"/>
  <c r="J250" i="3"/>
  <c r="R249" i="3"/>
  <c r="J249" i="3"/>
  <c r="R248" i="3"/>
  <c r="J248" i="3"/>
  <c r="AB232" i="3"/>
  <c r="AB233" i="3" s="1"/>
  <c r="R230" i="3"/>
  <c r="J230" i="3"/>
  <c r="R229" i="3"/>
  <c r="U229" i="3" s="1"/>
  <c r="V229" i="3" s="1"/>
  <c r="W229" i="3" s="1"/>
  <c r="X229" i="3" s="1"/>
  <c r="Z229" i="3" s="1"/>
  <c r="J229" i="3"/>
  <c r="U228" i="3"/>
  <c r="V228" i="3" s="1"/>
  <c r="R228" i="3"/>
  <c r="J228" i="3"/>
  <c r="R227" i="3"/>
  <c r="U227" i="3" s="1"/>
  <c r="J227" i="3"/>
  <c r="AB211" i="3"/>
  <c r="AB212" i="3" s="1"/>
  <c r="R209" i="3"/>
  <c r="U209" i="3" s="1"/>
  <c r="J209" i="3"/>
  <c r="R208" i="3"/>
  <c r="J208" i="3"/>
  <c r="V207" i="3"/>
  <c r="W207" i="3" s="1"/>
  <c r="X207" i="3" s="1"/>
  <c r="Z207" i="3" s="1"/>
  <c r="R207" i="3"/>
  <c r="U207" i="3" s="1"/>
  <c r="J207" i="3"/>
  <c r="R206" i="3"/>
  <c r="U206" i="3" s="1"/>
  <c r="J206" i="3"/>
  <c r="R205" i="3"/>
  <c r="U205" i="3" s="1"/>
  <c r="J205" i="3"/>
  <c r="R204" i="3"/>
  <c r="J204" i="3"/>
  <c r="R203" i="3"/>
  <c r="U203" i="3" s="1"/>
  <c r="J203" i="3"/>
  <c r="AB189" i="3"/>
  <c r="AB187" i="3"/>
  <c r="AB188" i="3" s="1"/>
  <c r="R185" i="3"/>
  <c r="U185" i="3" s="1"/>
  <c r="R184" i="3"/>
  <c r="U184" i="3" s="1"/>
  <c r="V183" i="3"/>
  <c r="W183" i="3" s="1"/>
  <c r="X183" i="3" s="1"/>
  <c r="Z183" i="3" s="1"/>
  <c r="R183" i="3"/>
  <c r="U183" i="3" s="1"/>
  <c r="J182" i="3"/>
  <c r="R181" i="3"/>
  <c r="U181" i="3" s="1"/>
  <c r="J181" i="3"/>
  <c r="AB165" i="3"/>
  <c r="AB166" i="3" s="1"/>
  <c r="R163" i="3"/>
  <c r="V163" i="3" s="1"/>
  <c r="J163" i="3"/>
  <c r="W163" i="3" s="1"/>
  <c r="X163" i="3" s="1"/>
  <c r="Z163" i="3" s="1"/>
  <c r="R162" i="3"/>
  <c r="U162" i="3" s="1"/>
  <c r="J162" i="3"/>
  <c r="R161" i="3"/>
  <c r="U161" i="3" s="1"/>
  <c r="J161" i="3"/>
  <c r="AB145" i="3"/>
  <c r="R143" i="3"/>
  <c r="V143" i="3" s="1"/>
  <c r="J143" i="3"/>
  <c r="V142" i="3"/>
  <c r="W142" i="3" s="1"/>
  <c r="X142" i="3" s="1"/>
  <c r="Z142" i="3" s="1"/>
  <c r="R142" i="3"/>
  <c r="U142" i="3" s="1"/>
  <c r="J142" i="3"/>
  <c r="R141" i="3"/>
  <c r="J141" i="3"/>
  <c r="R140" i="3"/>
  <c r="V140" i="3" s="1"/>
  <c r="J140" i="3"/>
  <c r="R139" i="3"/>
  <c r="J139" i="3"/>
  <c r="U138" i="3"/>
  <c r="R138" i="3"/>
  <c r="J138" i="3"/>
  <c r="R137" i="3"/>
  <c r="U137" i="3" s="1"/>
  <c r="J137" i="3"/>
  <c r="R136" i="3"/>
  <c r="V136" i="3" s="1"/>
  <c r="W136" i="3" s="1"/>
  <c r="X136" i="3" s="1"/>
  <c r="Z136" i="3" s="1"/>
  <c r="J136" i="3"/>
  <c r="R135" i="3"/>
  <c r="J135" i="3"/>
  <c r="R134" i="3"/>
  <c r="U134" i="3" s="1"/>
  <c r="U133" i="3"/>
  <c r="V133" i="3" s="1"/>
  <c r="W133" i="3" s="1"/>
  <c r="X133" i="3" s="1"/>
  <c r="Z133" i="3" s="1"/>
  <c r="R133" i="3"/>
  <c r="J133" i="3"/>
  <c r="AB117" i="3"/>
  <c r="R115" i="3"/>
  <c r="U115" i="3" s="1"/>
  <c r="J115" i="3"/>
  <c r="R114" i="3"/>
  <c r="U114" i="3" s="1"/>
  <c r="J114" i="3"/>
  <c r="R113" i="3"/>
  <c r="U113" i="3" s="1"/>
  <c r="J113" i="3"/>
  <c r="O112" i="3"/>
  <c r="R112" i="3" s="1"/>
  <c r="U112" i="3" s="1"/>
  <c r="V112" i="3" s="1"/>
  <c r="W112" i="3" s="1"/>
  <c r="X112" i="3" s="1"/>
  <c r="Z112" i="3" s="1"/>
  <c r="J112" i="3"/>
  <c r="AB96" i="3"/>
  <c r="R94" i="3"/>
  <c r="J94" i="3"/>
  <c r="R93" i="3"/>
  <c r="J93" i="3"/>
  <c r="R75" i="3"/>
  <c r="U75" i="3" s="1"/>
  <c r="V75" i="3" s="1"/>
  <c r="W75" i="3" s="1"/>
  <c r="X75" i="3" s="1"/>
  <c r="Z75" i="3" s="1"/>
  <c r="AB75" i="3" s="1"/>
  <c r="AB77" i="3" s="1"/>
  <c r="J75" i="3"/>
  <c r="AB60" i="3"/>
  <c r="J58" i="3"/>
  <c r="W58" i="3" s="1"/>
  <c r="X58" i="3" s="1"/>
  <c r="Z58" i="3" s="1"/>
  <c r="R57" i="3"/>
  <c r="U57" i="3" s="1"/>
  <c r="J57" i="3"/>
  <c r="U56" i="3"/>
  <c r="V56" i="3" s="1"/>
  <c r="R56" i="3"/>
  <c r="J56" i="3"/>
  <c r="R55" i="3"/>
  <c r="U55" i="3" s="1"/>
  <c r="J55" i="3"/>
  <c r="R38" i="3"/>
  <c r="R37" i="3"/>
  <c r="J37" i="3"/>
  <c r="R36" i="3"/>
  <c r="U36" i="3" s="1"/>
  <c r="AB21" i="3"/>
  <c r="R19" i="3"/>
  <c r="U19" i="3" s="1"/>
  <c r="J19" i="3"/>
  <c r="R18" i="3"/>
  <c r="U18" i="3" s="1"/>
  <c r="J18" i="3"/>
  <c r="R17" i="3"/>
  <c r="J17" i="3"/>
  <c r="R16" i="3"/>
  <c r="U16" i="3" s="1"/>
  <c r="V16" i="3" s="1"/>
  <c r="J16" i="3"/>
  <c r="V15" i="3"/>
  <c r="J15" i="3"/>
  <c r="R14" i="3"/>
  <c r="J14" i="3"/>
  <c r="R13" i="3"/>
  <c r="U13" i="3" s="1"/>
  <c r="J13" i="3"/>
  <c r="R12" i="3"/>
  <c r="J12" i="3"/>
  <c r="V249" i="3" l="1"/>
  <c r="W249" i="3" s="1"/>
  <c r="X249" i="3" s="1"/>
  <c r="Z249" i="3" s="1"/>
  <c r="V208" i="3"/>
  <c r="W208" i="3" s="1"/>
  <c r="X208" i="3" s="1"/>
  <c r="Z208" i="3" s="1"/>
  <c r="V274" i="3"/>
  <c r="W274" i="3" s="1"/>
  <c r="X274" i="3" s="1"/>
  <c r="Z274" i="3" s="1"/>
  <c r="V366" i="3"/>
  <c r="W366" i="3" s="1"/>
  <c r="X366" i="3" s="1"/>
  <c r="Z366" i="3" s="1"/>
  <c r="V248" i="3"/>
  <c r="W248" i="3" s="1"/>
  <c r="X248" i="3" s="1"/>
  <c r="Z248" i="3" s="1"/>
  <c r="W15" i="3"/>
  <c r="X15" i="3" s="1"/>
  <c r="Z15" i="3" s="1"/>
  <c r="U38" i="3"/>
  <c r="V38" i="3" s="1"/>
  <c r="W38" i="3" s="1"/>
  <c r="X38" i="3" s="1"/>
  <c r="Z38" i="3" s="1"/>
  <c r="W137" i="3"/>
  <c r="X137" i="3" s="1"/>
  <c r="Z137" i="3" s="1"/>
  <c r="U141" i="3"/>
  <c r="V141" i="3" s="1"/>
  <c r="W141" i="3" s="1"/>
  <c r="X141" i="3" s="1"/>
  <c r="Z141" i="3" s="1"/>
  <c r="U249" i="3"/>
  <c r="U14" i="3"/>
  <c r="V14" i="3" s="1"/>
  <c r="W14" i="3" s="1"/>
  <c r="X14" i="3" s="1"/>
  <c r="Z14" i="3" s="1"/>
  <c r="V93" i="3"/>
  <c r="W93" i="3" s="1"/>
  <c r="X93" i="3" s="1"/>
  <c r="Z93" i="3" s="1"/>
  <c r="U208" i="3"/>
  <c r="W286" i="3"/>
  <c r="X286" i="3" s="1"/>
  <c r="Z286" i="3" s="1"/>
  <c r="AB431" i="3"/>
  <c r="W56" i="3"/>
  <c r="X56" i="3" s="1"/>
  <c r="Z56" i="3" s="1"/>
  <c r="U93" i="3"/>
  <c r="U346" i="3"/>
  <c r="V346" i="3" s="1"/>
  <c r="W346" i="3" s="1"/>
  <c r="X346" i="3" s="1"/>
  <c r="Z346" i="3" s="1"/>
  <c r="U274" i="3"/>
  <c r="V115" i="3"/>
  <c r="W115" i="3" s="1"/>
  <c r="X115" i="3" s="1"/>
  <c r="Z115" i="3" s="1"/>
  <c r="V184" i="3"/>
  <c r="W184" i="3" s="1"/>
  <c r="X184" i="3" s="1"/>
  <c r="Z184" i="3" s="1"/>
  <c r="V137" i="3"/>
  <c r="U12" i="3"/>
  <c r="V12" i="3" s="1"/>
  <c r="W12" i="3" s="1"/>
  <c r="X12" i="3" s="1"/>
  <c r="Z12" i="3" s="1"/>
  <c r="V37" i="3"/>
  <c r="W37" i="3" s="1"/>
  <c r="X37" i="3" s="1"/>
  <c r="Z37" i="3" s="1"/>
  <c r="W228" i="3"/>
  <c r="X228" i="3" s="1"/>
  <c r="Z228" i="3" s="1"/>
  <c r="U248" i="3"/>
  <c r="U306" i="3"/>
  <c r="V306" i="3" s="1"/>
  <c r="W306" i="3" s="1"/>
  <c r="X306" i="3" s="1"/>
  <c r="Z306" i="3" s="1"/>
  <c r="AB310" i="3"/>
  <c r="AB311" i="3" s="1"/>
  <c r="U326" i="3"/>
  <c r="V326" i="3" s="1"/>
  <c r="W326" i="3" s="1"/>
  <c r="X326" i="3" s="1"/>
  <c r="Z326" i="3" s="1"/>
  <c r="AB330" i="3"/>
  <c r="AB331" i="3" s="1"/>
  <c r="U366" i="3"/>
  <c r="AB370" i="3"/>
  <c r="AB371" i="3" s="1"/>
  <c r="U386" i="3"/>
  <c r="V386" i="3" s="1"/>
  <c r="W386" i="3" s="1"/>
  <c r="X386" i="3" s="1"/>
  <c r="Z386" i="3" s="1"/>
  <c r="AB390" i="3"/>
  <c r="AB391" i="3" s="1"/>
  <c r="U406" i="3"/>
  <c r="V406" i="3" s="1"/>
  <c r="W406" i="3" s="1"/>
  <c r="X406" i="3" s="1"/>
  <c r="Z406" i="3" s="1"/>
  <c r="AB410" i="3"/>
  <c r="AB411" i="3" s="1"/>
  <c r="V488" i="3"/>
  <c r="W488" i="3" s="1"/>
  <c r="X488" i="3" s="1"/>
  <c r="Z488" i="3" s="1"/>
  <c r="W531" i="3"/>
  <c r="X531" i="3" s="1"/>
  <c r="Z531" i="3" s="1"/>
  <c r="U37" i="3"/>
  <c r="V138" i="3"/>
  <c r="W138" i="3" s="1"/>
  <c r="X138" i="3" s="1"/>
  <c r="Z138" i="3" s="1"/>
  <c r="V284" i="3"/>
  <c r="AB349" i="3"/>
  <c r="AB350" i="3" s="1"/>
  <c r="V427" i="3"/>
  <c r="V485" i="3"/>
  <c r="W485" i="3" s="1"/>
  <c r="X485" i="3" s="1"/>
  <c r="Z485" i="3" s="1"/>
  <c r="U272" i="3"/>
  <c r="V272" i="3" s="1"/>
  <c r="W272" i="3" s="1"/>
  <c r="X272" i="3" s="1"/>
  <c r="Z272" i="3" s="1"/>
  <c r="U528" i="3"/>
  <c r="V528" i="3" s="1"/>
  <c r="W528" i="3" s="1"/>
  <c r="X528" i="3" s="1"/>
  <c r="Z528" i="3" s="1"/>
  <c r="U529" i="3"/>
  <c r="V529" i="3" s="1"/>
  <c r="W529" i="3" s="1"/>
  <c r="X529" i="3" s="1"/>
  <c r="Z529" i="3" s="1"/>
  <c r="U530" i="3"/>
  <c r="V530" i="3"/>
  <c r="W530" i="3" s="1"/>
  <c r="X530" i="3" s="1"/>
  <c r="Z530" i="3" s="1"/>
  <c r="AB534" i="3"/>
  <c r="AB535" i="3" s="1"/>
  <c r="U508" i="3"/>
  <c r="V508" i="3" s="1"/>
  <c r="W508" i="3" s="1"/>
  <c r="X508" i="3" s="1"/>
  <c r="Z508" i="3" s="1"/>
  <c r="U510" i="3"/>
  <c r="V510" i="3" s="1"/>
  <c r="W510" i="3" s="1"/>
  <c r="X510" i="3" s="1"/>
  <c r="Z510" i="3" s="1"/>
  <c r="V509" i="3"/>
  <c r="W509" i="3" s="1"/>
  <c r="X509" i="3" s="1"/>
  <c r="Z509" i="3" s="1"/>
  <c r="AB513" i="3"/>
  <c r="AB514" i="3" s="1"/>
  <c r="U17" i="3"/>
  <c r="V17" i="3" s="1"/>
  <c r="W17" i="3" s="1"/>
  <c r="X17" i="3" s="1"/>
  <c r="Z17" i="3" s="1"/>
  <c r="W16" i="3"/>
  <c r="X16" i="3" s="1"/>
  <c r="Z16" i="3" s="1"/>
  <c r="V36" i="3"/>
  <c r="W36" i="3" s="1"/>
  <c r="X36" i="3" s="1"/>
  <c r="U135" i="3"/>
  <c r="V135" i="3" s="1"/>
  <c r="W135" i="3" s="1"/>
  <c r="X135" i="3" s="1"/>
  <c r="Z135" i="3" s="1"/>
  <c r="V205" i="3"/>
  <c r="W205" i="3" s="1"/>
  <c r="X205" i="3" s="1"/>
  <c r="Z205" i="3" s="1"/>
  <c r="AB254" i="3"/>
  <c r="AB255" i="3" s="1"/>
  <c r="V270" i="3"/>
  <c r="W270" i="3" s="1"/>
  <c r="X270" i="3" s="1"/>
  <c r="Z270" i="3" s="1"/>
  <c r="U276" i="3"/>
  <c r="V276" i="3" s="1"/>
  <c r="W276" i="3" s="1"/>
  <c r="X276" i="3" s="1"/>
  <c r="Z276" i="3" s="1"/>
  <c r="V278" i="3"/>
  <c r="W278" i="3" s="1"/>
  <c r="X278" i="3" s="1"/>
  <c r="Z278" i="3" s="1"/>
  <c r="V282" i="3"/>
  <c r="W282" i="3" s="1"/>
  <c r="X282" i="3" s="1"/>
  <c r="Z282" i="3" s="1"/>
  <c r="U282" i="3"/>
  <c r="U445" i="3"/>
  <c r="V445" i="3" s="1"/>
  <c r="W445" i="3" s="1"/>
  <c r="X445" i="3" s="1"/>
  <c r="Z445" i="3" s="1"/>
  <c r="U487" i="3"/>
  <c r="V487" i="3" s="1"/>
  <c r="W487" i="3" s="1"/>
  <c r="X487" i="3" s="1"/>
  <c r="Z487" i="3" s="1"/>
  <c r="V489" i="3"/>
  <c r="W489" i="3" s="1"/>
  <c r="X489" i="3" s="1"/>
  <c r="Z489" i="3" s="1"/>
  <c r="V55" i="3"/>
  <c r="W55" i="3" s="1"/>
  <c r="X55" i="3" s="1"/>
  <c r="Z55" i="3" s="1"/>
  <c r="V57" i="3"/>
  <c r="W57" i="3" s="1"/>
  <c r="X57" i="3" s="1"/>
  <c r="Z57" i="3" s="1"/>
  <c r="U139" i="3"/>
  <c r="V139" i="3"/>
  <c r="W139" i="3" s="1"/>
  <c r="X139" i="3" s="1"/>
  <c r="Z139" i="3" s="1"/>
  <c r="V181" i="3"/>
  <c r="W181" i="3" s="1"/>
  <c r="X181" i="3" s="1"/>
  <c r="Z181" i="3" s="1"/>
  <c r="V185" i="3"/>
  <c r="W185" i="3" s="1"/>
  <c r="X185" i="3" s="1"/>
  <c r="Z185" i="3" s="1"/>
  <c r="V203" i="3"/>
  <c r="W203" i="3" s="1"/>
  <c r="X203" i="3" s="1"/>
  <c r="Z203" i="3" s="1"/>
  <c r="AB213" i="3"/>
  <c r="AB234" i="3"/>
  <c r="V13" i="3"/>
  <c r="W13" i="3" s="1"/>
  <c r="X13" i="3" s="1"/>
  <c r="Z13" i="3" s="1"/>
  <c r="U94" i="3"/>
  <c r="V94" i="3" s="1"/>
  <c r="W94" i="3" s="1"/>
  <c r="X94" i="3" s="1"/>
  <c r="Z94" i="3" s="1"/>
  <c r="V204" i="3"/>
  <c r="W204" i="3" s="1"/>
  <c r="X204" i="3" s="1"/>
  <c r="Z204" i="3" s="1"/>
  <c r="V18" i="3"/>
  <c r="W18" i="3" s="1"/>
  <c r="X18" i="3" s="1"/>
  <c r="Z18" i="3" s="1"/>
  <c r="V19" i="3"/>
  <c r="W19" i="3" s="1"/>
  <c r="X19" i="3" s="1"/>
  <c r="Z19" i="3" s="1"/>
  <c r="V113" i="3"/>
  <c r="W113" i="3" s="1"/>
  <c r="X113" i="3" s="1"/>
  <c r="Z113" i="3" s="1"/>
  <c r="V134" i="3"/>
  <c r="W134" i="3" s="1"/>
  <c r="X134" i="3" s="1"/>
  <c r="Z134" i="3" s="1"/>
  <c r="W140" i="3"/>
  <c r="X140" i="3" s="1"/>
  <c r="Z140" i="3" s="1"/>
  <c r="W143" i="3"/>
  <c r="X143" i="3" s="1"/>
  <c r="Z143" i="3" s="1"/>
  <c r="V161" i="3"/>
  <c r="W161" i="3" s="1"/>
  <c r="X161" i="3" s="1"/>
  <c r="Z161" i="3" s="1"/>
  <c r="U204" i="3"/>
  <c r="V209" i="3"/>
  <c r="W209" i="3" s="1"/>
  <c r="X209" i="3" s="1"/>
  <c r="Z209" i="3" s="1"/>
  <c r="V227" i="3"/>
  <c r="W227" i="3" s="1"/>
  <c r="X227" i="3" s="1"/>
  <c r="Z227" i="3" s="1"/>
  <c r="AB450" i="3"/>
  <c r="AB451" i="3" s="1"/>
  <c r="U230" i="3"/>
  <c r="V230" i="3" s="1"/>
  <c r="W230" i="3" s="1"/>
  <c r="X230" i="3" s="1"/>
  <c r="Z230" i="3" s="1"/>
  <c r="U277" i="3"/>
  <c r="V277" i="3"/>
  <c r="W277" i="3" s="1"/>
  <c r="X277" i="3" s="1"/>
  <c r="Z277" i="3" s="1"/>
  <c r="U271" i="3"/>
  <c r="V271" i="3"/>
  <c r="W271" i="3" s="1"/>
  <c r="X271" i="3" s="1"/>
  <c r="Z271" i="3" s="1"/>
  <c r="V283" i="3"/>
  <c r="U288" i="3"/>
  <c r="V288" i="3" s="1"/>
  <c r="W288" i="3" s="1"/>
  <c r="X288" i="3" s="1"/>
  <c r="Z288" i="3" s="1"/>
  <c r="V251" i="3"/>
  <c r="W251" i="3" s="1"/>
  <c r="X251" i="3" s="1"/>
  <c r="Z251" i="3" s="1"/>
  <c r="U273" i="3"/>
  <c r="V273" i="3" s="1"/>
  <c r="W273" i="3" s="1"/>
  <c r="X273" i="3" s="1"/>
  <c r="Z273" i="3" s="1"/>
  <c r="AB493" i="3"/>
  <c r="AB494" i="3"/>
  <c r="AB167" i="3"/>
  <c r="V250" i="3"/>
  <c r="W250" i="3" s="1"/>
  <c r="X250" i="3" s="1"/>
  <c r="Z250" i="3" s="1"/>
  <c r="W284" i="3"/>
  <c r="X284" i="3" s="1"/>
  <c r="Z284" i="3" s="1"/>
  <c r="V285" i="3"/>
  <c r="W285" i="3" s="1"/>
  <c r="X285" i="3" s="1"/>
  <c r="Z285" i="3" s="1"/>
  <c r="U285" i="3"/>
  <c r="AB292" i="3"/>
  <c r="V364" i="3"/>
  <c r="W364" i="3" s="1"/>
  <c r="X364" i="3" s="1"/>
  <c r="Z364" i="3" s="1"/>
  <c r="V425" i="3"/>
  <c r="W425" i="3" s="1"/>
  <c r="X425" i="3" s="1"/>
  <c r="Z425" i="3" s="1"/>
  <c r="U426" i="3"/>
  <c r="V426" i="3" s="1"/>
  <c r="W426" i="3" s="1"/>
  <c r="X426" i="3" s="1"/>
  <c r="Z426" i="3" s="1"/>
  <c r="V465" i="3"/>
  <c r="W465" i="3" s="1"/>
  <c r="X465" i="3" s="1"/>
  <c r="Z465" i="3" s="1"/>
  <c r="V466" i="3"/>
  <c r="W466" i="3" s="1"/>
  <c r="X466" i="3" s="1"/>
  <c r="Z466" i="3" s="1"/>
  <c r="V486" i="3"/>
  <c r="W486" i="3" s="1"/>
  <c r="X486" i="3" s="1"/>
  <c r="Z486" i="3" s="1"/>
  <c r="W490" i="3"/>
  <c r="X490" i="3" s="1"/>
  <c r="Z490" i="3" s="1"/>
  <c r="W446" i="3"/>
  <c r="X446" i="3" s="1"/>
  <c r="Z446" i="3" s="1"/>
  <c r="U447" i="3"/>
  <c r="V447" i="3" s="1"/>
  <c r="W447" i="3" s="1"/>
  <c r="X447" i="3" s="1"/>
  <c r="Z447" i="3" s="1"/>
  <c r="V114" i="3"/>
  <c r="W114" i="3" s="1"/>
  <c r="X114" i="3" s="1"/>
  <c r="Z114" i="3" s="1"/>
  <c r="V162" i="3"/>
  <c r="W162" i="3" s="1"/>
  <c r="X162" i="3" s="1"/>
  <c r="Z162" i="3" s="1"/>
  <c r="V206" i="3"/>
  <c r="W206" i="3" s="1"/>
  <c r="X206" i="3" s="1"/>
  <c r="Z206" i="3" s="1"/>
  <c r="U279" i="3"/>
  <c r="V279" i="3" s="1"/>
  <c r="W279" i="3" s="1"/>
  <c r="X279" i="3" s="1"/>
  <c r="Z279" i="3" s="1"/>
  <c r="W283" i="3"/>
  <c r="X283" i="3" s="1"/>
  <c r="Z283" i="3" s="1"/>
  <c r="W427" i="3"/>
  <c r="X427" i="3" s="1"/>
  <c r="Z427" i="3" s="1"/>
  <c r="V446" i="3"/>
  <c r="V490" i="3"/>
  <c r="U325" i="3"/>
  <c r="V325" i="3" s="1"/>
  <c r="W325" i="3" s="1"/>
  <c r="X325" i="3" s="1"/>
  <c r="Z325" i="3" s="1"/>
  <c r="U345" i="3"/>
  <c r="V345" i="3" s="1"/>
  <c r="W345" i="3" s="1"/>
  <c r="X345" i="3" s="1"/>
  <c r="Z345" i="3" s="1"/>
  <c r="V365" i="3"/>
  <c r="W365" i="3" s="1"/>
  <c r="X365" i="3" s="1"/>
  <c r="Z365" i="3" s="1"/>
  <c r="U365" i="3"/>
  <c r="U385" i="3"/>
  <c r="V385" i="3" s="1"/>
  <c r="W385" i="3" s="1"/>
  <c r="X385" i="3" s="1"/>
  <c r="Z385" i="3" s="1"/>
  <c r="U405" i="3"/>
  <c r="V405" i="3" s="1"/>
  <c r="W405" i="3" s="1"/>
  <c r="X405" i="3" s="1"/>
  <c r="Z405" i="3" s="1"/>
  <c r="Z513" i="2"/>
  <c r="Z514" i="2"/>
  <c r="Z515" i="2"/>
  <c r="Z516" i="2"/>
  <c r="Z517" i="2"/>
  <c r="Z518" i="2"/>
  <c r="Z519" i="2"/>
  <c r="Z520" i="2"/>
  <c r="Z521" i="2"/>
  <c r="Z522" i="2"/>
  <c r="Z523" i="2"/>
  <c r="Z524" i="2"/>
  <c r="Z525" i="2"/>
  <c r="Z526" i="2"/>
  <c r="Z527" i="2"/>
  <c r="Z528" i="2"/>
  <c r="Z529" i="2"/>
  <c r="Z530" i="2"/>
  <c r="Z531" i="2"/>
  <c r="Z532" i="2"/>
  <c r="Z533" i="2"/>
  <c r="Z534" i="2"/>
  <c r="Z535" i="2"/>
  <c r="Z536" i="2"/>
  <c r="Z537" i="2"/>
  <c r="Z538" i="2"/>
  <c r="Z539" i="2"/>
  <c r="Z540" i="2"/>
  <c r="Z541" i="2"/>
  <c r="Z542" i="2"/>
  <c r="Z543" i="2"/>
  <c r="Z544" i="2"/>
  <c r="Z545" i="2"/>
  <c r="Z546" i="2"/>
  <c r="Z547" i="2"/>
  <c r="Z548" i="2"/>
  <c r="Z549" i="2"/>
  <c r="Z550" i="2"/>
  <c r="Z551" i="2"/>
  <c r="Z552" i="2"/>
  <c r="Z553" i="2"/>
  <c r="Z554" i="2"/>
  <c r="Z555" i="2"/>
  <c r="Z556" i="2"/>
  <c r="Z557" i="2"/>
  <c r="Z558" i="2"/>
  <c r="Z559" i="2"/>
  <c r="Z560" i="2"/>
  <c r="Z561" i="2"/>
  <c r="Z562" i="2"/>
  <c r="Z563" i="2"/>
  <c r="Z564" i="2"/>
  <c r="Z565" i="2"/>
  <c r="Z566" i="2"/>
  <c r="Z567" i="2"/>
  <c r="Z568" i="2"/>
  <c r="Z569" i="2"/>
  <c r="Z570" i="2"/>
  <c r="Z571" i="2"/>
  <c r="Z572" i="2"/>
  <c r="Z573" i="2"/>
  <c r="Z574" i="2"/>
  <c r="Z575" i="2"/>
  <c r="Z576" i="2"/>
  <c r="Z577" i="2"/>
  <c r="Z578" i="2"/>
  <c r="Z579" i="2"/>
  <c r="Z580" i="2"/>
  <c r="Z581" i="2"/>
  <c r="Z582" i="2"/>
  <c r="Z583" i="2"/>
  <c r="Z584" i="2"/>
  <c r="Z585" i="2"/>
  <c r="Z586" i="2"/>
  <c r="Z587" i="2"/>
  <c r="Z588" i="2"/>
  <c r="Z589" i="2"/>
  <c r="Z590" i="2"/>
  <c r="Z591" i="2"/>
  <c r="Z592" i="2"/>
  <c r="Z593" i="2"/>
  <c r="Z594" i="2"/>
  <c r="Z595" i="2"/>
  <c r="Z596" i="2"/>
  <c r="Z597" i="2"/>
  <c r="Z598" i="2"/>
  <c r="X513" i="2"/>
  <c r="X514" i="2"/>
  <c r="X515" i="2"/>
  <c r="X516" i="2"/>
  <c r="X517" i="2"/>
  <c r="X518" i="2"/>
  <c r="X519" i="2"/>
  <c r="X520" i="2"/>
  <c r="X521" i="2"/>
  <c r="X522" i="2"/>
  <c r="X523" i="2"/>
  <c r="X524" i="2"/>
  <c r="X525" i="2"/>
  <c r="X526" i="2"/>
  <c r="X527" i="2"/>
  <c r="X528" i="2"/>
  <c r="X529" i="2"/>
  <c r="X530" i="2"/>
  <c r="X531" i="2"/>
  <c r="X532" i="2"/>
  <c r="X533" i="2"/>
  <c r="X534" i="2"/>
  <c r="X535" i="2"/>
  <c r="X536" i="2"/>
  <c r="X537" i="2"/>
  <c r="X538" i="2"/>
  <c r="X539" i="2"/>
  <c r="X540" i="2"/>
  <c r="X541" i="2"/>
  <c r="X542" i="2"/>
  <c r="X543" i="2"/>
  <c r="X544" i="2"/>
  <c r="X545" i="2"/>
  <c r="X546" i="2"/>
  <c r="X547" i="2"/>
  <c r="X548" i="2"/>
  <c r="X549" i="2"/>
  <c r="X550" i="2"/>
  <c r="X551" i="2"/>
  <c r="X552" i="2"/>
  <c r="X553" i="2"/>
  <c r="X554" i="2"/>
  <c r="X555" i="2"/>
  <c r="X556" i="2"/>
  <c r="X557" i="2"/>
  <c r="X558" i="2"/>
  <c r="X559" i="2"/>
  <c r="X560" i="2"/>
  <c r="X561" i="2"/>
  <c r="X562" i="2"/>
  <c r="X563" i="2"/>
  <c r="X564" i="2"/>
  <c r="X565" i="2"/>
  <c r="X566" i="2"/>
  <c r="X567" i="2"/>
  <c r="X568" i="2"/>
  <c r="X569" i="2"/>
  <c r="X570" i="2"/>
  <c r="X571" i="2"/>
  <c r="X572" i="2"/>
  <c r="X573" i="2"/>
  <c r="X574" i="2"/>
  <c r="X575" i="2"/>
  <c r="X576" i="2"/>
  <c r="X577" i="2"/>
  <c r="X578" i="2"/>
  <c r="X579" i="2"/>
  <c r="X580" i="2"/>
  <c r="X581" i="2"/>
  <c r="X582" i="2"/>
  <c r="X583" i="2"/>
  <c r="X584" i="2"/>
  <c r="X585" i="2"/>
  <c r="X586" i="2"/>
  <c r="X587" i="2"/>
  <c r="X588" i="2"/>
  <c r="X589" i="2"/>
  <c r="X590" i="2"/>
  <c r="X591" i="2"/>
  <c r="X592" i="2"/>
  <c r="X593" i="2"/>
  <c r="X594" i="2"/>
  <c r="X595" i="2"/>
  <c r="X596" i="2"/>
  <c r="X597" i="2"/>
  <c r="X598" i="2"/>
  <c r="W513" i="2"/>
  <c r="W514" i="2"/>
  <c r="W515" i="2"/>
  <c r="W516" i="2"/>
  <c r="W517" i="2"/>
  <c r="W518" i="2"/>
  <c r="W519" i="2"/>
  <c r="W520" i="2"/>
  <c r="W521" i="2"/>
  <c r="W522" i="2"/>
  <c r="W523" i="2"/>
  <c r="W524" i="2"/>
  <c r="W525" i="2"/>
  <c r="W526" i="2"/>
  <c r="W527" i="2"/>
  <c r="W528" i="2"/>
  <c r="W529" i="2"/>
  <c r="W530" i="2"/>
  <c r="W531" i="2"/>
  <c r="W532" i="2"/>
  <c r="W533" i="2"/>
  <c r="W534" i="2"/>
  <c r="W535" i="2"/>
  <c r="W536" i="2"/>
  <c r="W537" i="2"/>
  <c r="W538" i="2"/>
  <c r="W539" i="2"/>
  <c r="W540" i="2"/>
  <c r="W541" i="2"/>
  <c r="W542" i="2"/>
  <c r="W543" i="2"/>
  <c r="W544" i="2"/>
  <c r="W545" i="2"/>
  <c r="W546" i="2"/>
  <c r="W547" i="2"/>
  <c r="W548" i="2"/>
  <c r="W549" i="2"/>
  <c r="W550" i="2"/>
  <c r="W551" i="2"/>
  <c r="W552" i="2"/>
  <c r="W553" i="2"/>
  <c r="W554" i="2"/>
  <c r="W555" i="2"/>
  <c r="W556" i="2"/>
  <c r="W557" i="2"/>
  <c r="W558" i="2"/>
  <c r="W559" i="2"/>
  <c r="W560" i="2"/>
  <c r="W561" i="2"/>
  <c r="W562" i="2"/>
  <c r="W563" i="2"/>
  <c r="W564" i="2"/>
  <c r="W565" i="2"/>
  <c r="W566" i="2"/>
  <c r="W567" i="2"/>
  <c r="W568" i="2"/>
  <c r="W569" i="2"/>
  <c r="W570" i="2"/>
  <c r="W571" i="2"/>
  <c r="W572" i="2"/>
  <c r="W573" i="2"/>
  <c r="W574" i="2"/>
  <c r="W575" i="2"/>
  <c r="W576" i="2"/>
  <c r="W577" i="2"/>
  <c r="W578" i="2"/>
  <c r="W579" i="2"/>
  <c r="W580" i="2"/>
  <c r="W581" i="2"/>
  <c r="W582" i="2"/>
  <c r="W583" i="2"/>
  <c r="W584" i="2"/>
  <c r="W585" i="2"/>
  <c r="W586" i="2"/>
  <c r="W587" i="2"/>
  <c r="W588" i="2"/>
  <c r="W589" i="2"/>
  <c r="W590" i="2"/>
  <c r="W591" i="2"/>
  <c r="W592" i="2"/>
  <c r="W593" i="2"/>
  <c r="W594" i="2"/>
  <c r="W595" i="2"/>
  <c r="W596" i="2"/>
  <c r="W597" i="2"/>
  <c r="W598" i="2"/>
  <c r="V513" i="2"/>
  <c r="V514" i="2"/>
  <c r="V515" i="2"/>
  <c r="V516" i="2"/>
  <c r="V517" i="2"/>
  <c r="V518" i="2"/>
  <c r="V519" i="2"/>
  <c r="V520" i="2"/>
  <c r="V521" i="2"/>
  <c r="V522" i="2"/>
  <c r="V523" i="2"/>
  <c r="V524" i="2"/>
  <c r="V525" i="2"/>
  <c r="V526" i="2"/>
  <c r="V527" i="2"/>
  <c r="V528" i="2"/>
  <c r="V529" i="2"/>
  <c r="V530" i="2"/>
  <c r="V531" i="2"/>
  <c r="V532" i="2"/>
  <c r="V533" i="2"/>
  <c r="V534" i="2"/>
  <c r="V535" i="2"/>
  <c r="V536" i="2"/>
  <c r="V537" i="2"/>
  <c r="V538" i="2"/>
  <c r="V539" i="2"/>
  <c r="V540" i="2"/>
  <c r="V541" i="2"/>
  <c r="V542" i="2"/>
  <c r="V543" i="2"/>
  <c r="V544" i="2"/>
  <c r="V545" i="2"/>
  <c r="V546" i="2"/>
  <c r="V547" i="2"/>
  <c r="V548" i="2"/>
  <c r="V549" i="2"/>
  <c r="V550" i="2"/>
  <c r="V551" i="2"/>
  <c r="V552" i="2"/>
  <c r="V553" i="2"/>
  <c r="V554" i="2"/>
  <c r="V555" i="2"/>
  <c r="V556" i="2"/>
  <c r="V557" i="2"/>
  <c r="V558" i="2"/>
  <c r="V559" i="2"/>
  <c r="V560" i="2"/>
  <c r="V561" i="2"/>
  <c r="V562" i="2"/>
  <c r="V563" i="2"/>
  <c r="V564" i="2"/>
  <c r="V565" i="2"/>
  <c r="V566" i="2"/>
  <c r="V567" i="2"/>
  <c r="V568" i="2"/>
  <c r="V569" i="2"/>
  <c r="V570" i="2"/>
  <c r="V571" i="2"/>
  <c r="V572" i="2"/>
  <c r="V573" i="2"/>
  <c r="V574" i="2"/>
  <c r="V575" i="2"/>
  <c r="V576" i="2"/>
  <c r="V577" i="2"/>
  <c r="V578" i="2"/>
  <c r="V579" i="2"/>
  <c r="V580" i="2"/>
  <c r="V581" i="2"/>
  <c r="V582" i="2"/>
  <c r="V583" i="2"/>
  <c r="V584" i="2"/>
  <c r="V585" i="2"/>
  <c r="V586" i="2"/>
  <c r="V587" i="2"/>
  <c r="V588" i="2"/>
  <c r="V589" i="2"/>
  <c r="V590" i="2"/>
  <c r="V591" i="2"/>
  <c r="V592" i="2"/>
  <c r="V593" i="2"/>
  <c r="V594" i="2"/>
  <c r="V595" i="2"/>
  <c r="V596" i="2"/>
  <c r="V597" i="2"/>
  <c r="V598" i="2"/>
  <c r="U513" i="2"/>
  <c r="U514" i="2"/>
  <c r="U515" i="2"/>
  <c r="U516" i="2"/>
  <c r="U517" i="2"/>
  <c r="U518" i="2"/>
  <c r="U519" i="2"/>
  <c r="U520" i="2"/>
  <c r="U521" i="2"/>
  <c r="U522" i="2"/>
  <c r="U523" i="2"/>
  <c r="U524" i="2"/>
  <c r="U525" i="2"/>
  <c r="U526" i="2"/>
  <c r="U527" i="2"/>
  <c r="U528" i="2"/>
  <c r="U529" i="2"/>
  <c r="U530" i="2"/>
  <c r="U531" i="2"/>
  <c r="U532" i="2"/>
  <c r="U533" i="2"/>
  <c r="U534" i="2"/>
  <c r="U535" i="2"/>
  <c r="U536" i="2"/>
  <c r="U537" i="2"/>
  <c r="U538" i="2"/>
  <c r="U539" i="2"/>
  <c r="U540" i="2"/>
  <c r="U541" i="2"/>
  <c r="U542" i="2"/>
  <c r="U543" i="2"/>
  <c r="U544" i="2"/>
  <c r="U545" i="2"/>
  <c r="U546" i="2"/>
  <c r="U547" i="2"/>
  <c r="U548" i="2"/>
  <c r="U549" i="2"/>
  <c r="U550" i="2"/>
  <c r="U551" i="2"/>
  <c r="U552" i="2"/>
  <c r="U553" i="2"/>
  <c r="U554" i="2"/>
  <c r="U555" i="2"/>
  <c r="U556" i="2"/>
  <c r="U557" i="2"/>
  <c r="U558" i="2"/>
  <c r="U559" i="2"/>
  <c r="U560" i="2"/>
  <c r="U561" i="2"/>
  <c r="U562" i="2"/>
  <c r="U563" i="2"/>
  <c r="U564" i="2"/>
  <c r="U565" i="2"/>
  <c r="U566" i="2"/>
  <c r="U567" i="2"/>
  <c r="U568" i="2"/>
  <c r="U569" i="2"/>
  <c r="U570" i="2"/>
  <c r="U571" i="2"/>
  <c r="U572" i="2"/>
  <c r="U573" i="2"/>
  <c r="U574" i="2"/>
  <c r="U575" i="2"/>
  <c r="U576" i="2"/>
  <c r="U577" i="2"/>
  <c r="U578" i="2"/>
  <c r="U579" i="2"/>
  <c r="U580" i="2"/>
  <c r="U581" i="2"/>
  <c r="U582" i="2"/>
  <c r="U583" i="2"/>
  <c r="U584" i="2"/>
  <c r="U585" i="2"/>
  <c r="U586" i="2"/>
  <c r="U587" i="2"/>
  <c r="U588" i="2"/>
  <c r="U589" i="2"/>
  <c r="U590" i="2"/>
  <c r="U591" i="2"/>
  <c r="U592" i="2"/>
  <c r="U593" i="2"/>
  <c r="U594" i="2"/>
  <c r="U595" i="2"/>
  <c r="U596" i="2"/>
  <c r="U597" i="2"/>
  <c r="U598" i="2"/>
  <c r="R513" i="2"/>
  <c r="R514" i="2"/>
  <c r="R515" i="2"/>
  <c r="R516" i="2"/>
  <c r="R517" i="2"/>
  <c r="R518" i="2"/>
  <c r="R519" i="2"/>
  <c r="R520" i="2"/>
  <c r="R521" i="2"/>
  <c r="R522" i="2"/>
  <c r="R523" i="2"/>
  <c r="R524" i="2"/>
  <c r="R525" i="2"/>
  <c r="R526" i="2"/>
  <c r="R527" i="2"/>
  <c r="R528" i="2"/>
  <c r="R529" i="2"/>
  <c r="R530" i="2"/>
  <c r="R531" i="2"/>
  <c r="R532" i="2"/>
  <c r="R533" i="2"/>
  <c r="R534" i="2"/>
  <c r="R535" i="2"/>
  <c r="R536" i="2"/>
  <c r="R537" i="2"/>
  <c r="R538" i="2"/>
  <c r="R539" i="2"/>
  <c r="R540" i="2"/>
  <c r="R541" i="2"/>
  <c r="R542" i="2"/>
  <c r="R543" i="2"/>
  <c r="R544" i="2"/>
  <c r="R545" i="2"/>
  <c r="R546" i="2"/>
  <c r="R547" i="2"/>
  <c r="R548" i="2"/>
  <c r="R549" i="2"/>
  <c r="R550" i="2"/>
  <c r="R551" i="2"/>
  <c r="R552" i="2"/>
  <c r="R553" i="2"/>
  <c r="R554" i="2"/>
  <c r="R555" i="2"/>
  <c r="R556" i="2"/>
  <c r="R557" i="2"/>
  <c r="R558" i="2"/>
  <c r="R559" i="2"/>
  <c r="R560" i="2"/>
  <c r="R561" i="2"/>
  <c r="R562" i="2"/>
  <c r="R563" i="2"/>
  <c r="R564" i="2"/>
  <c r="R565" i="2"/>
  <c r="R566" i="2"/>
  <c r="R567" i="2"/>
  <c r="R568" i="2"/>
  <c r="R569" i="2"/>
  <c r="R570" i="2"/>
  <c r="R571" i="2"/>
  <c r="R572" i="2"/>
  <c r="R573" i="2"/>
  <c r="R574" i="2"/>
  <c r="R575" i="2"/>
  <c r="R576" i="2"/>
  <c r="R577" i="2"/>
  <c r="R578" i="2"/>
  <c r="R579" i="2"/>
  <c r="R580" i="2"/>
  <c r="R581" i="2"/>
  <c r="R582" i="2"/>
  <c r="R583" i="2"/>
  <c r="R584" i="2"/>
  <c r="R585" i="2"/>
  <c r="R586" i="2"/>
  <c r="R587" i="2"/>
  <c r="R588" i="2"/>
  <c r="R589" i="2"/>
  <c r="R590" i="2"/>
  <c r="R591" i="2"/>
  <c r="R592" i="2"/>
  <c r="R593" i="2"/>
  <c r="R594" i="2"/>
  <c r="R595" i="2"/>
  <c r="R596" i="2"/>
  <c r="R597" i="2"/>
  <c r="R598" i="2"/>
  <c r="R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J578" i="2"/>
  <c r="J579" i="2"/>
  <c r="J580" i="2"/>
  <c r="J581" i="2"/>
  <c r="J582" i="2"/>
  <c r="J583" i="2"/>
  <c r="J584" i="2"/>
  <c r="J585" i="2"/>
  <c r="J586" i="2"/>
  <c r="J587" i="2"/>
  <c r="J588" i="2"/>
  <c r="J589" i="2"/>
  <c r="J590" i="2"/>
  <c r="J591" i="2"/>
  <c r="J592" i="2"/>
  <c r="J593" i="2"/>
  <c r="J594" i="2"/>
  <c r="J595" i="2"/>
  <c r="J596" i="2"/>
  <c r="J597" i="2"/>
  <c r="J598" i="2"/>
  <c r="H510" i="2"/>
  <c r="O510" i="2" s="1"/>
  <c r="R510" i="2" s="1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G508" i="2"/>
  <c r="H508" i="2" s="1"/>
  <c r="G509" i="2"/>
  <c r="H509" i="2" s="1"/>
  <c r="G510" i="2"/>
  <c r="G511" i="2"/>
  <c r="H511" i="2" s="1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U512" i="2" l="1"/>
  <c r="V512" i="2" s="1"/>
  <c r="W512" i="2" s="1"/>
  <c r="X512" i="2" s="1"/>
  <c r="Z512" i="2" s="1"/>
  <c r="J511" i="2"/>
  <c r="O511" i="2"/>
  <c r="R511" i="2" s="1"/>
  <c r="U510" i="2"/>
  <c r="V510" i="2" s="1"/>
  <c r="J510" i="2"/>
  <c r="J509" i="2"/>
  <c r="O509" i="2"/>
  <c r="R509" i="2" s="1"/>
  <c r="O508" i="2"/>
  <c r="R508" i="2" s="1"/>
  <c r="J508" i="2"/>
  <c r="G495" i="2"/>
  <c r="H495" i="2" s="1"/>
  <c r="O495" i="2" s="1"/>
  <c r="U511" i="2" l="1"/>
  <c r="V511" i="2" s="1"/>
  <c r="W511" i="2" s="1"/>
  <c r="X511" i="2" s="1"/>
  <c r="Z511" i="2" s="1"/>
  <c r="W510" i="2"/>
  <c r="X510" i="2" s="1"/>
  <c r="Z510" i="2" s="1"/>
  <c r="U509" i="2"/>
  <c r="V509" i="2" s="1"/>
  <c r="W509" i="2" s="1"/>
  <c r="X509" i="2" s="1"/>
  <c r="Z509" i="2" s="1"/>
  <c r="U508" i="2"/>
  <c r="V508" i="2"/>
  <c r="W508" i="2" s="1"/>
  <c r="X508" i="2" s="1"/>
  <c r="Z508" i="2" s="1"/>
  <c r="G454" i="2"/>
  <c r="H454" i="2"/>
  <c r="U385" i="2" l="1"/>
  <c r="W385" i="2"/>
  <c r="U442" i="2"/>
  <c r="R442" i="2"/>
  <c r="R455" i="2"/>
  <c r="R456" i="2"/>
  <c r="R467" i="2"/>
  <c r="R468" i="2"/>
  <c r="U468" i="2" s="1"/>
  <c r="R497" i="2"/>
  <c r="R503" i="2"/>
  <c r="U503" i="2" s="1"/>
  <c r="R505" i="2"/>
  <c r="U505" i="2" s="1"/>
  <c r="R436" i="2"/>
  <c r="R447" i="2"/>
  <c r="R448" i="2"/>
  <c r="R449" i="2"/>
  <c r="R463" i="2"/>
  <c r="R464" i="2"/>
  <c r="R472" i="2"/>
  <c r="R487" i="2"/>
  <c r="R493" i="2"/>
  <c r="R495" i="2"/>
  <c r="R499" i="2"/>
  <c r="R501" i="2"/>
  <c r="J436" i="2"/>
  <c r="J442" i="2"/>
  <c r="J447" i="2"/>
  <c r="J448" i="2"/>
  <c r="J449" i="2"/>
  <c r="J455" i="2"/>
  <c r="J456" i="2"/>
  <c r="J463" i="2"/>
  <c r="J464" i="2"/>
  <c r="J465" i="2"/>
  <c r="J467" i="2"/>
  <c r="J468" i="2"/>
  <c r="J472" i="2"/>
  <c r="J487" i="2"/>
  <c r="J493" i="2"/>
  <c r="J495" i="2"/>
  <c r="J497" i="2"/>
  <c r="J499" i="2"/>
  <c r="J501" i="2"/>
  <c r="J503" i="2"/>
  <c r="J505" i="2"/>
  <c r="H431" i="2"/>
  <c r="O431" i="2" s="1"/>
  <c r="R431" i="2" s="1"/>
  <c r="H446" i="2"/>
  <c r="O446" i="2" s="1"/>
  <c r="R446" i="2" s="1"/>
  <c r="H455" i="2"/>
  <c r="R465" i="2"/>
  <c r="H506" i="2"/>
  <c r="J506" i="2" s="1"/>
  <c r="G431" i="2"/>
  <c r="G432" i="2"/>
  <c r="H432" i="2" s="1"/>
  <c r="G433" i="2"/>
  <c r="H433" i="2" s="1"/>
  <c r="G434" i="2"/>
  <c r="H434" i="2" s="1"/>
  <c r="G435" i="2"/>
  <c r="H435" i="2" s="1"/>
  <c r="G437" i="2"/>
  <c r="H437" i="2" s="1"/>
  <c r="J437" i="2" s="1"/>
  <c r="G438" i="2"/>
  <c r="H438" i="2" s="1"/>
  <c r="G439" i="2"/>
  <c r="H439" i="2" s="1"/>
  <c r="G440" i="2"/>
  <c r="H440" i="2" s="1"/>
  <c r="G441" i="2"/>
  <c r="H441" i="2" s="1"/>
  <c r="J441" i="2" s="1"/>
  <c r="G443" i="2"/>
  <c r="H443" i="2" s="1"/>
  <c r="G444" i="2"/>
  <c r="H444" i="2" s="1"/>
  <c r="G445" i="2"/>
  <c r="H445" i="2" s="1"/>
  <c r="G446" i="2"/>
  <c r="G450" i="2"/>
  <c r="H450" i="2" s="1"/>
  <c r="G451" i="2"/>
  <c r="H451" i="2" s="1"/>
  <c r="G452" i="2"/>
  <c r="H452" i="2" s="1"/>
  <c r="G453" i="2"/>
  <c r="H453" i="2" s="1"/>
  <c r="G455" i="2"/>
  <c r="G457" i="2"/>
  <c r="H457" i="2" s="1"/>
  <c r="G458" i="2"/>
  <c r="H458" i="2" s="1"/>
  <c r="G459" i="2"/>
  <c r="H459" i="2" s="1"/>
  <c r="O459" i="2" s="1"/>
  <c r="R459" i="2" s="1"/>
  <c r="G460" i="2"/>
  <c r="H460" i="2" s="1"/>
  <c r="G461" i="2"/>
  <c r="H461" i="2" s="1"/>
  <c r="G462" i="2"/>
  <c r="H462" i="2" s="1"/>
  <c r="J462" i="2" s="1"/>
  <c r="G466" i="2"/>
  <c r="H466" i="2" s="1"/>
  <c r="G469" i="2"/>
  <c r="H469" i="2" s="1"/>
  <c r="G470" i="2"/>
  <c r="H470" i="2" s="1"/>
  <c r="G471" i="2"/>
  <c r="H471" i="2" s="1"/>
  <c r="G473" i="2"/>
  <c r="H473" i="2" s="1"/>
  <c r="G474" i="2"/>
  <c r="H474" i="2" s="1"/>
  <c r="G475" i="2"/>
  <c r="H475" i="2" s="1"/>
  <c r="G476" i="2"/>
  <c r="H476" i="2" s="1"/>
  <c r="G477" i="2"/>
  <c r="H477" i="2" s="1"/>
  <c r="G478" i="2"/>
  <c r="H478" i="2" s="1"/>
  <c r="G479" i="2"/>
  <c r="H479" i="2" s="1"/>
  <c r="G480" i="2"/>
  <c r="H480" i="2" s="1"/>
  <c r="G481" i="2"/>
  <c r="H481" i="2" s="1"/>
  <c r="G482" i="2"/>
  <c r="H482" i="2" s="1"/>
  <c r="O482" i="2" s="1"/>
  <c r="R482" i="2" s="1"/>
  <c r="G483" i="2"/>
  <c r="H483" i="2" s="1"/>
  <c r="G484" i="2"/>
  <c r="H484" i="2" s="1"/>
  <c r="G485" i="2"/>
  <c r="H485" i="2" s="1"/>
  <c r="G486" i="2"/>
  <c r="H486" i="2" s="1"/>
  <c r="G488" i="2"/>
  <c r="H488" i="2" s="1"/>
  <c r="O488" i="2" s="1"/>
  <c r="R488" i="2" s="1"/>
  <c r="G489" i="2"/>
  <c r="H489" i="2" s="1"/>
  <c r="G490" i="2"/>
  <c r="H490" i="2" s="1"/>
  <c r="G491" i="2"/>
  <c r="H491" i="2" s="1"/>
  <c r="G492" i="2"/>
  <c r="H492" i="2" s="1"/>
  <c r="G494" i="2"/>
  <c r="H494" i="2" s="1"/>
  <c r="G496" i="2"/>
  <c r="H496" i="2" s="1"/>
  <c r="G498" i="2"/>
  <c r="H498" i="2" s="1"/>
  <c r="G500" i="2"/>
  <c r="H500" i="2" s="1"/>
  <c r="G502" i="2"/>
  <c r="H502" i="2" s="1"/>
  <c r="G504" i="2"/>
  <c r="H504" i="2" s="1"/>
  <c r="G506" i="2"/>
  <c r="G507" i="2"/>
  <c r="H507" i="2" s="1"/>
  <c r="O507" i="2" l="1"/>
  <c r="R507" i="2" s="1"/>
  <c r="J507" i="2"/>
  <c r="R506" i="2"/>
  <c r="U506" i="2" s="1"/>
  <c r="V505" i="2"/>
  <c r="W505" i="2" s="1"/>
  <c r="X505" i="2" s="1"/>
  <c r="Z505" i="2" s="1"/>
  <c r="R504" i="2"/>
  <c r="J504" i="2"/>
  <c r="W503" i="2"/>
  <c r="X503" i="2" s="1"/>
  <c r="Z503" i="2" s="1"/>
  <c r="V503" i="2"/>
  <c r="R502" i="2"/>
  <c r="U502" i="2" s="1"/>
  <c r="V502" i="2" s="1"/>
  <c r="J502" i="2"/>
  <c r="U501" i="2"/>
  <c r="V501" i="2" s="1"/>
  <c r="W501" i="2" s="1"/>
  <c r="X501" i="2" s="1"/>
  <c r="Z501" i="2" s="1"/>
  <c r="R500" i="2"/>
  <c r="J500" i="2"/>
  <c r="U499" i="2"/>
  <c r="V499" i="2" s="1"/>
  <c r="W499" i="2" s="1"/>
  <c r="X499" i="2" s="1"/>
  <c r="Z499" i="2" s="1"/>
  <c r="R498" i="2"/>
  <c r="J498" i="2"/>
  <c r="U497" i="2"/>
  <c r="V497" i="2" s="1"/>
  <c r="W497" i="2" s="1"/>
  <c r="X497" i="2" s="1"/>
  <c r="Z497" i="2" s="1"/>
  <c r="O496" i="2"/>
  <c r="R496" i="2" s="1"/>
  <c r="J496" i="2"/>
  <c r="U495" i="2"/>
  <c r="V495" i="2" s="1"/>
  <c r="W495" i="2" s="1"/>
  <c r="X495" i="2" s="1"/>
  <c r="Z495" i="2" s="1"/>
  <c r="R494" i="2"/>
  <c r="J494" i="2"/>
  <c r="U493" i="2"/>
  <c r="V493" i="2" s="1"/>
  <c r="W493" i="2" s="1"/>
  <c r="X493" i="2" s="1"/>
  <c r="Z493" i="2" s="1"/>
  <c r="J492" i="2"/>
  <c r="O492" i="2"/>
  <c r="R492" i="2" s="1"/>
  <c r="J491" i="2"/>
  <c r="O491" i="2"/>
  <c r="R491" i="2" s="1"/>
  <c r="O490" i="2"/>
  <c r="R490" i="2" s="1"/>
  <c r="J490" i="2"/>
  <c r="J489" i="2"/>
  <c r="O489" i="2"/>
  <c r="R489" i="2" s="1"/>
  <c r="U488" i="2"/>
  <c r="V488" i="2" s="1"/>
  <c r="J488" i="2"/>
  <c r="U487" i="2"/>
  <c r="V487" i="2" s="1"/>
  <c r="W487" i="2" s="1"/>
  <c r="X487" i="2" s="1"/>
  <c r="Z487" i="2" s="1"/>
  <c r="J486" i="2"/>
  <c r="O486" i="2"/>
  <c r="R486" i="2" s="1"/>
  <c r="J485" i="2"/>
  <c r="O485" i="2"/>
  <c r="R485" i="2" s="1"/>
  <c r="O484" i="2"/>
  <c r="R484" i="2" s="1"/>
  <c r="J484" i="2"/>
  <c r="O483" i="2"/>
  <c r="R483" i="2" s="1"/>
  <c r="J483" i="2"/>
  <c r="U482" i="2"/>
  <c r="V482" i="2" s="1"/>
  <c r="J482" i="2"/>
  <c r="O481" i="2"/>
  <c r="R481" i="2" s="1"/>
  <c r="J481" i="2"/>
  <c r="O480" i="2"/>
  <c r="R480" i="2" s="1"/>
  <c r="J480" i="2"/>
  <c r="O479" i="2"/>
  <c r="R479" i="2" s="1"/>
  <c r="J479" i="2"/>
  <c r="J478" i="2"/>
  <c r="O478" i="2"/>
  <c r="R478" i="2" s="1"/>
  <c r="O477" i="2"/>
  <c r="R477" i="2" s="1"/>
  <c r="J477" i="2"/>
  <c r="O476" i="2"/>
  <c r="R476" i="2" s="1"/>
  <c r="J476" i="2"/>
  <c r="J475" i="2"/>
  <c r="O475" i="2"/>
  <c r="R475" i="2" s="1"/>
  <c r="U475" i="2"/>
  <c r="V475" i="2" s="1"/>
  <c r="J474" i="2"/>
  <c r="O474" i="2"/>
  <c r="R474" i="2" s="1"/>
  <c r="J473" i="2"/>
  <c r="O473" i="2"/>
  <c r="R473" i="2" s="1"/>
  <c r="U472" i="2"/>
  <c r="V472" i="2" s="1"/>
  <c r="W472" i="2" s="1"/>
  <c r="X472" i="2" s="1"/>
  <c r="Z472" i="2" s="1"/>
  <c r="O471" i="2"/>
  <c r="R471" i="2" s="1"/>
  <c r="J471" i="2"/>
  <c r="J470" i="2"/>
  <c r="O470" i="2"/>
  <c r="R470" i="2" s="1"/>
  <c r="O469" i="2"/>
  <c r="R469" i="2" s="1"/>
  <c r="J469" i="2"/>
  <c r="V468" i="2"/>
  <c r="W468" i="2" s="1"/>
  <c r="X468" i="2" s="1"/>
  <c r="Z468" i="2" s="1"/>
  <c r="V467" i="2"/>
  <c r="W467" i="2" s="1"/>
  <c r="X467" i="2" s="1"/>
  <c r="Z467" i="2" s="1"/>
  <c r="U467" i="2"/>
  <c r="J466" i="2"/>
  <c r="O466" i="2"/>
  <c r="R466" i="2" s="1"/>
  <c r="U465" i="2"/>
  <c r="V465" i="2" s="1"/>
  <c r="W465" i="2" s="1"/>
  <c r="X465" i="2" s="1"/>
  <c r="Z465" i="2" s="1"/>
  <c r="U464" i="2"/>
  <c r="V464" i="2" s="1"/>
  <c r="W464" i="2" s="1"/>
  <c r="X464" i="2" s="1"/>
  <c r="Z464" i="2" s="1"/>
  <c r="U463" i="2"/>
  <c r="V463" i="2" s="1"/>
  <c r="W463" i="2" s="1"/>
  <c r="X463" i="2" s="1"/>
  <c r="Z463" i="2" s="1"/>
  <c r="O462" i="2"/>
  <c r="R462" i="2" s="1"/>
  <c r="J461" i="2"/>
  <c r="O461" i="2"/>
  <c r="R461" i="2" s="1"/>
  <c r="J460" i="2"/>
  <c r="O460" i="2"/>
  <c r="R460" i="2" s="1"/>
  <c r="U459" i="2"/>
  <c r="V459" i="2" s="1"/>
  <c r="J459" i="2"/>
  <c r="J458" i="2"/>
  <c r="O458" i="2"/>
  <c r="R458" i="2" s="1"/>
  <c r="J457" i="2"/>
  <c r="O457" i="2"/>
  <c r="R457" i="2" s="1"/>
  <c r="V456" i="2"/>
  <c r="W456" i="2" s="1"/>
  <c r="X456" i="2" s="1"/>
  <c r="Z456" i="2" s="1"/>
  <c r="U456" i="2"/>
  <c r="V455" i="2"/>
  <c r="W455" i="2" s="1"/>
  <c r="X455" i="2" s="1"/>
  <c r="Z455" i="2" s="1"/>
  <c r="U455" i="2"/>
  <c r="R454" i="2"/>
  <c r="R453" i="2"/>
  <c r="J453" i="2"/>
  <c r="O452" i="2"/>
  <c r="R452" i="2" s="1"/>
  <c r="J452" i="2"/>
  <c r="O451" i="2"/>
  <c r="R451" i="2" s="1"/>
  <c r="U451" i="2" s="1"/>
  <c r="V451" i="2" s="1"/>
  <c r="J451" i="2"/>
  <c r="O450" i="2"/>
  <c r="R450" i="2" s="1"/>
  <c r="J450" i="2"/>
  <c r="U449" i="2"/>
  <c r="V449" i="2" s="1"/>
  <c r="W449" i="2" s="1"/>
  <c r="X449" i="2" s="1"/>
  <c r="Z449" i="2" s="1"/>
  <c r="U448" i="2"/>
  <c r="V448" i="2" s="1"/>
  <c r="W448" i="2" s="1"/>
  <c r="X448" i="2" s="1"/>
  <c r="Z448" i="2" s="1"/>
  <c r="U447" i="2"/>
  <c r="V447" i="2" s="1"/>
  <c r="W447" i="2" s="1"/>
  <c r="X447" i="2" s="1"/>
  <c r="Z447" i="2" s="1"/>
  <c r="U446" i="2"/>
  <c r="V446" i="2" s="1"/>
  <c r="J446" i="2"/>
  <c r="O445" i="2"/>
  <c r="R445" i="2" s="1"/>
  <c r="J445" i="2"/>
  <c r="U445" i="2"/>
  <c r="V445" i="2" s="1"/>
  <c r="W445" i="2" s="1"/>
  <c r="X445" i="2" s="1"/>
  <c r="Z445" i="2" s="1"/>
  <c r="O444" i="2"/>
  <c r="R444" i="2" s="1"/>
  <c r="J444" i="2"/>
  <c r="J443" i="2"/>
  <c r="O443" i="2"/>
  <c r="R443" i="2" s="1"/>
  <c r="V442" i="2"/>
  <c r="W442" i="2" s="1"/>
  <c r="X442" i="2" s="1"/>
  <c r="Z442" i="2" s="1"/>
  <c r="O441" i="2"/>
  <c r="R441" i="2" s="1"/>
  <c r="R440" i="2"/>
  <c r="J440" i="2"/>
  <c r="J439" i="2"/>
  <c r="O439" i="2"/>
  <c r="R439" i="2" s="1"/>
  <c r="J438" i="2"/>
  <c r="O438" i="2"/>
  <c r="R438" i="2" s="1"/>
  <c r="O437" i="2"/>
  <c r="R437" i="2" s="1"/>
  <c r="U436" i="2"/>
  <c r="V436" i="2" s="1"/>
  <c r="W436" i="2" s="1"/>
  <c r="X436" i="2" s="1"/>
  <c r="Z436" i="2" s="1"/>
  <c r="O435" i="2"/>
  <c r="R435" i="2" s="1"/>
  <c r="J435" i="2"/>
  <c r="J434" i="2"/>
  <c r="O434" i="2"/>
  <c r="R434" i="2" s="1"/>
  <c r="U434" i="2" s="1"/>
  <c r="V434" i="2" s="1"/>
  <c r="W434" i="2" s="1"/>
  <c r="X434" i="2" s="1"/>
  <c r="Z434" i="2" s="1"/>
  <c r="O433" i="2"/>
  <c r="R433" i="2" s="1"/>
  <c r="J433" i="2"/>
  <c r="O432" i="2"/>
  <c r="R432" i="2" s="1"/>
  <c r="J432" i="2"/>
  <c r="U431" i="2"/>
  <c r="V431" i="2" s="1"/>
  <c r="J431" i="2"/>
  <c r="R141" i="2"/>
  <c r="R140" i="2"/>
  <c r="U140" i="2" s="1"/>
  <c r="V140" i="2" s="1"/>
  <c r="W140" i="2" s="1"/>
  <c r="X140" i="2" s="1"/>
  <c r="Z140" i="2" s="1"/>
  <c r="R146" i="2"/>
  <c r="U146" i="2" s="1"/>
  <c r="V146" i="2" s="1"/>
  <c r="W146" i="2" s="1"/>
  <c r="X146" i="2" s="1"/>
  <c r="Z146" i="2" s="1"/>
  <c r="R147" i="2"/>
  <c r="R195" i="2"/>
  <c r="U195" i="2" s="1"/>
  <c r="V195" i="2" s="1"/>
  <c r="W195" i="2" s="1"/>
  <c r="X195" i="2" s="1"/>
  <c r="Z195" i="2" s="1"/>
  <c r="R196" i="2"/>
  <c r="U196" i="2" s="1"/>
  <c r="V196" i="2" s="1"/>
  <c r="W196" i="2" s="1"/>
  <c r="X196" i="2" s="1"/>
  <c r="Z196" i="2" s="1"/>
  <c r="R201" i="2"/>
  <c r="R202" i="2"/>
  <c r="R260" i="2"/>
  <c r="R261" i="2"/>
  <c r="R256" i="2"/>
  <c r="U256" i="2" s="1"/>
  <c r="V256" i="2" s="1"/>
  <c r="W256" i="2" s="1"/>
  <c r="X256" i="2" s="1"/>
  <c r="Z256" i="2" s="1"/>
  <c r="R257" i="2"/>
  <c r="U257" i="2" s="1"/>
  <c r="V257" i="2" s="1"/>
  <c r="W257" i="2" s="1"/>
  <c r="X257" i="2" s="1"/>
  <c r="Z257" i="2" s="1"/>
  <c r="R38" i="2"/>
  <c r="U38" i="2" s="1"/>
  <c r="V38" i="2" s="1"/>
  <c r="W38" i="2" s="1"/>
  <c r="X38" i="2" s="1"/>
  <c r="Z38" i="2" s="1"/>
  <c r="R39" i="2"/>
  <c r="U39" i="2" s="1"/>
  <c r="V39" i="2" s="1"/>
  <c r="W39" i="2" s="1"/>
  <c r="X39" i="2" s="1"/>
  <c r="Z39" i="2" s="1"/>
  <c r="R305" i="2"/>
  <c r="R306" i="2"/>
  <c r="U306" i="2" s="1"/>
  <c r="V306" i="2" s="1"/>
  <c r="W306" i="2" s="1"/>
  <c r="X306" i="2" s="1"/>
  <c r="Z306" i="2" s="1"/>
  <c r="R313" i="2"/>
  <c r="R314" i="2"/>
  <c r="U314" i="2" s="1"/>
  <c r="V314" i="2" s="1"/>
  <c r="W314" i="2" s="1"/>
  <c r="X314" i="2" s="1"/>
  <c r="Z314" i="2" s="1"/>
  <c r="R310" i="2"/>
  <c r="R311" i="2"/>
  <c r="U311" i="2" s="1"/>
  <c r="V311" i="2" s="1"/>
  <c r="W311" i="2" s="1"/>
  <c r="X311" i="2" s="1"/>
  <c r="Z311" i="2" s="1"/>
  <c r="R322" i="2"/>
  <c r="U322" i="2" s="1"/>
  <c r="V322" i="2" s="1"/>
  <c r="W322" i="2" s="1"/>
  <c r="X322" i="2" s="1"/>
  <c r="Z322" i="2" s="1"/>
  <c r="R323" i="2"/>
  <c r="U323" i="2" s="1"/>
  <c r="V323" i="2" s="1"/>
  <c r="W323" i="2" s="1"/>
  <c r="X323" i="2" s="1"/>
  <c r="Z323" i="2" s="1"/>
  <c r="R331" i="2"/>
  <c r="U331" i="2" s="1"/>
  <c r="R332" i="2"/>
  <c r="U332" i="2" s="1"/>
  <c r="V332" i="2" s="1"/>
  <c r="W332" i="2" s="1"/>
  <c r="X332" i="2" s="1"/>
  <c r="Z332" i="2" s="1"/>
  <c r="R326" i="2"/>
  <c r="U326" i="2" s="1"/>
  <c r="V326" i="2" s="1"/>
  <c r="W326" i="2" s="1"/>
  <c r="X326" i="2" s="1"/>
  <c r="Z326" i="2" s="1"/>
  <c r="R327" i="2"/>
  <c r="U327" i="2" s="1"/>
  <c r="V327" i="2" s="1"/>
  <c r="W327" i="2" s="1"/>
  <c r="X327" i="2" s="1"/>
  <c r="Z327" i="2" s="1"/>
  <c r="R336" i="2"/>
  <c r="U336" i="2" s="1"/>
  <c r="V336" i="2" s="1"/>
  <c r="W336" i="2" s="1"/>
  <c r="X336" i="2" s="1"/>
  <c r="Z336" i="2" s="1"/>
  <c r="R335" i="2"/>
  <c r="U335" i="2" s="1"/>
  <c r="V335" i="2" s="1"/>
  <c r="W335" i="2" s="1"/>
  <c r="X335" i="2" s="1"/>
  <c r="Z335" i="2" s="1"/>
  <c r="J18" i="2"/>
  <c r="W18" i="2" s="1"/>
  <c r="X18" i="2" s="1"/>
  <c r="Z18" i="2" s="1"/>
  <c r="R12" i="2"/>
  <c r="R13" i="2"/>
  <c r="U13" i="2" s="1"/>
  <c r="R14" i="2"/>
  <c r="U14" i="2" s="1"/>
  <c r="R15" i="2"/>
  <c r="U15" i="2" s="1"/>
  <c r="R16" i="2"/>
  <c r="U16" i="2" s="1"/>
  <c r="V16" i="2" s="1"/>
  <c r="R17" i="2"/>
  <c r="U17" i="2" s="1"/>
  <c r="V17" i="2" s="1"/>
  <c r="R19" i="2"/>
  <c r="U19" i="2" s="1"/>
  <c r="V19" i="2" s="1"/>
  <c r="R20" i="2"/>
  <c r="U20" i="2" s="1"/>
  <c r="R21" i="2"/>
  <c r="U21" i="2" s="1"/>
  <c r="R22" i="2"/>
  <c r="R23" i="2"/>
  <c r="R24" i="2"/>
  <c r="R25" i="2"/>
  <c r="V25" i="2" s="1"/>
  <c r="R26" i="2"/>
  <c r="R27" i="2"/>
  <c r="R28" i="2"/>
  <c r="R29" i="2"/>
  <c r="V29" i="2" s="1"/>
  <c r="R30" i="2"/>
  <c r="R31" i="2"/>
  <c r="R32" i="2"/>
  <c r="V32" i="2" s="1"/>
  <c r="R33" i="2"/>
  <c r="R34" i="2"/>
  <c r="R35" i="2"/>
  <c r="V35" i="2" s="1"/>
  <c r="R36" i="2"/>
  <c r="R40" i="2"/>
  <c r="R41" i="2"/>
  <c r="R42" i="2"/>
  <c r="R43" i="2"/>
  <c r="R44" i="2"/>
  <c r="R45" i="2"/>
  <c r="R46" i="2"/>
  <c r="R47" i="2"/>
  <c r="V47" i="2" s="1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J51" i="2"/>
  <c r="U507" i="2" l="1"/>
  <c r="V507" i="2" s="1"/>
  <c r="W507" i="2" s="1"/>
  <c r="X507" i="2" s="1"/>
  <c r="Z507" i="2" s="1"/>
  <c r="V506" i="2"/>
  <c r="W506" i="2" s="1"/>
  <c r="X506" i="2" s="1"/>
  <c r="Z506" i="2" s="1"/>
  <c r="U504" i="2"/>
  <c r="V504" i="2" s="1"/>
  <c r="W504" i="2" s="1"/>
  <c r="X504" i="2" s="1"/>
  <c r="Z504" i="2" s="1"/>
  <c r="W502" i="2"/>
  <c r="X502" i="2" s="1"/>
  <c r="Z502" i="2" s="1"/>
  <c r="U500" i="2"/>
  <c r="V500" i="2" s="1"/>
  <c r="W500" i="2" s="1"/>
  <c r="X500" i="2" s="1"/>
  <c r="Z500" i="2" s="1"/>
  <c r="U498" i="2"/>
  <c r="V498" i="2" s="1"/>
  <c r="W498" i="2" s="1"/>
  <c r="X498" i="2" s="1"/>
  <c r="Z498" i="2" s="1"/>
  <c r="U496" i="2"/>
  <c r="V496" i="2"/>
  <c r="W496" i="2" s="1"/>
  <c r="X496" i="2" s="1"/>
  <c r="Z496" i="2" s="1"/>
  <c r="U494" i="2"/>
  <c r="V494" i="2" s="1"/>
  <c r="W494" i="2" s="1"/>
  <c r="X494" i="2" s="1"/>
  <c r="Z494" i="2" s="1"/>
  <c r="U492" i="2"/>
  <c r="V492" i="2" s="1"/>
  <c r="W492" i="2" s="1"/>
  <c r="X492" i="2" s="1"/>
  <c r="Z492" i="2" s="1"/>
  <c r="U491" i="2"/>
  <c r="V491" i="2" s="1"/>
  <c r="W491" i="2" s="1"/>
  <c r="X491" i="2" s="1"/>
  <c r="Z491" i="2" s="1"/>
  <c r="U490" i="2"/>
  <c r="V490" i="2" s="1"/>
  <c r="W490" i="2" s="1"/>
  <c r="X490" i="2" s="1"/>
  <c r="Z490" i="2" s="1"/>
  <c r="U489" i="2"/>
  <c r="V489" i="2" s="1"/>
  <c r="W489" i="2" s="1"/>
  <c r="X489" i="2" s="1"/>
  <c r="Z489" i="2" s="1"/>
  <c r="W488" i="2"/>
  <c r="X488" i="2" s="1"/>
  <c r="Z488" i="2" s="1"/>
  <c r="U486" i="2"/>
  <c r="V486" i="2" s="1"/>
  <c r="W486" i="2" s="1"/>
  <c r="X486" i="2" s="1"/>
  <c r="Z486" i="2" s="1"/>
  <c r="U485" i="2"/>
  <c r="V485" i="2" s="1"/>
  <c r="W485" i="2" s="1"/>
  <c r="X485" i="2" s="1"/>
  <c r="Z485" i="2" s="1"/>
  <c r="U484" i="2"/>
  <c r="V484" i="2" s="1"/>
  <c r="W484" i="2" s="1"/>
  <c r="X484" i="2" s="1"/>
  <c r="Z484" i="2" s="1"/>
  <c r="U483" i="2"/>
  <c r="V483" i="2" s="1"/>
  <c r="W483" i="2" s="1"/>
  <c r="X483" i="2" s="1"/>
  <c r="Z483" i="2" s="1"/>
  <c r="W482" i="2"/>
  <c r="X482" i="2" s="1"/>
  <c r="Z482" i="2" s="1"/>
  <c r="U481" i="2"/>
  <c r="V481" i="2" s="1"/>
  <c r="W481" i="2" s="1"/>
  <c r="X481" i="2" s="1"/>
  <c r="Z481" i="2" s="1"/>
  <c r="U480" i="2"/>
  <c r="V480" i="2" s="1"/>
  <c r="W480" i="2" s="1"/>
  <c r="X480" i="2" s="1"/>
  <c r="Z480" i="2" s="1"/>
  <c r="U479" i="2"/>
  <c r="V479" i="2" s="1"/>
  <c r="W479" i="2" s="1"/>
  <c r="X479" i="2" s="1"/>
  <c r="Z479" i="2" s="1"/>
  <c r="U478" i="2"/>
  <c r="V478" i="2" s="1"/>
  <c r="W478" i="2" s="1"/>
  <c r="X478" i="2" s="1"/>
  <c r="Z478" i="2" s="1"/>
  <c r="U477" i="2"/>
  <c r="V477" i="2" s="1"/>
  <c r="W477" i="2" s="1"/>
  <c r="X477" i="2" s="1"/>
  <c r="Z477" i="2" s="1"/>
  <c r="U476" i="2"/>
  <c r="V476" i="2" s="1"/>
  <c r="W476" i="2" s="1"/>
  <c r="X476" i="2" s="1"/>
  <c r="Z476" i="2" s="1"/>
  <c r="W475" i="2"/>
  <c r="X475" i="2" s="1"/>
  <c r="Z475" i="2" s="1"/>
  <c r="U474" i="2"/>
  <c r="V474" i="2" s="1"/>
  <c r="W474" i="2" s="1"/>
  <c r="X474" i="2" s="1"/>
  <c r="Z474" i="2" s="1"/>
  <c r="U473" i="2"/>
  <c r="V473" i="2" s="1"/>
  <c r="W473" i="2" s="1"/>
  <c r="X473" i="2" s="1"/>
  <c r="Z473" i="2" s="1"/>
  <c r="U471" i="2"/>
  <c r="V471" i="2" s="1"/>
  <c r="W471" i="2" s="1"/>
  <c r="X471" i="2" s="1"/>
  <c r="Z471" i="2" s="1"/>
  <c r="U470" i="2"/>
  <c r="V470" i="2" s="1"/>
  <c r="W470" i="2" s="1"/>
  <c r="X470" i="2" s="1"/>
  <c r="Z470" i="2" s="1"/>
  <c r="U469" i="2"/>
  <c r="V469" i="2" s="1"/>
  <c r="W469" i="2" s="1"/>
  <c r="X469" i="2" s="1"/>
  <c r="Z469" i="2" s="1"/>
  <c r="U466" i="2"/>
  <c r="V466" i="2" s="1"/>
  <c r="W466" i="2" s="1"/>
  <c r="X466" i="2" s="1"/>
  <c r="Z466" i="2" s="1"/>
  <c r="U462" i="2"/>
  <c r="V462" i="2" s="1"/>
  <c r="W462" i="2" s="1"/>
  <c r="X462" i="2" s="1"/>
  <c r="Z462" i="2" s="1"/>
  <c r="U461" i="2"/>
  <c r="V461" i="2" s="1"/>
  <c r="W461" i="2" s="1"/>
  <c r="X461" i="2" s="1"/>
  <c r="Z461" i="2" s="1"/>
  <c r="U460" i="2"/>
  <c r="V460" i="2" s="1"/>
  <c r="W460" i="2" s="1"/>
  <c r="X460" i="2" s="1"/>
  <c r="Z460" i="2" s="1"/>
  <c r="W459" i="2"/>
  <c r="X459" i="2" s="1"/>
  <c r="Z459" i="2" s="1"/>
  <c r="U458" i="2"/>
  <c r="V458" i="2" s="1"/>
  <c r="W458" i="2" s="1"/>
  <c r="X458" i="2" s="1"/>
  <c r="Z458" i="2" s="1"/>
  <c r="U457" i="2"/>
  <c r="V457" i="2"/>
  <c r="W457" i="2" s="1"/>
  <c r="X457" i="2" s="1"/>
  <c r="Z457" i="2" s="1"/>
  <c r="U454" i="2"/>
  <c r="V454" i="2" s="1"/>
  <c r="W454" i="2" s="1"/>
  <c r="X454" i="2" s="1"/>
  <c r="Z454" i="2" s="1"/>
  <c r="U453" i="2"/>
  <c r="V453" i="2"/>
  <c r="X453" i="2" s="1"/>
  <c r="Z453" i="2" s="1"/>
  <c r="U452" i="2"/>
  <c r="V452" i="2" s="1"/>
  <c r="W452" i="2" s="1"/>
  <c r="X452" i="2" s="1"/>
  <c r="Z452" i="2" s="1"/>
  <c r="W451" i="2"/>
  <c r="X451" i="2" s="1"/>
  <c r="Z451" i="2" s="1"/>
  <c r="U450" i="2"/>
  <c r="V450" i="2" s="1"/>
  <c r="W450" i="2" s="1"/>
  <c r="X450" i="2" s="1"/>
  <c r="Z450" i="2" s="1"/>
  <c r="W446" i="2"/>
  <c r="X446" i="2" s="1"/>
  <c r="Z446" i="2" s="1"/>
  <c r="U444" i="2"/>
  <c r="V444" i="2" s="1"/>
  <c r="W444" i="2" s="1"/>
  <c r="X444" i="2" s="1"/>
  <c r="Z444" i="2" s="1"/>
  <c r="U443" i="2"/>
  <c r="V443" i="2" s="1"/>
  <c r="W443" i="2" s="1"/>
  <c r="X443" i="2" s="1"/>
  <c r="Z443" i="2" s="1"/>
  <c r="U441" i="2"/>
  <c r="V441" i="2" s="1"/>
  <c r="W441" i="2" s="1"/>
  <c r="X441" i="2" s="1"/>
  <c r="Z441" i="2" s="1"/>
  <c r="U440" i="2"/>
  <c r="V440" i="2" s="1"/>
  <c r="W440" i="2" s="1"/>
  <c r="X440" i="2" s="1"/>
  <c r="Z440" i="2" s="1"/>
  <c r="U439" i="2"/>
  <c r="V439" i="2" s="1"/>
  <c r="W439" i="2" s="1"/>
  <c r="X439" i="2" s="1"/>
  <c r="Z439" i="2" s="1"/>
  <c r="U438" i="2"/>
  <c r="V438" i="2" s="1"/>
  <c r="W438" i="2" s="1"/>
  <c r="X438" i="2" s="1"/>
  <c r="Z438" i="2" s="1"/>
  <c r="U437" i="2"/>
  <c r="V437" i="2" s="1"/>
  <c r="W437" i="2" s="1"/>
  <c r="X437" i="2" s="1"/>
  <c r="Z437" i="2" s="1"/>
  <c r="U435" i="2"/>
  <c r="V435" i="2" s="1"/>
  <c r="W435" i="2" s="1"/>
  <c r="X435" i="2" s="1"/>
  <c r="Z435" i="2" s="1"/>
  <c r="U433" i="2"/>
  <c r="V433" i="2" s="1"/>
  <c r="W433" i="2" s="1"/>
  <c r="X433" i="2" s="1"/>
  <c r="Z433" i="2" s="1"/>
  <c r="U432" i="2"/>
  <c r="V432" i="2" s="1"/>
  <c r="W432" i="2" s="1"/>
  <c r="X432" i="2" s="1"/>
  <c r="Z432" i="2" s="1"/>
  <c r="W431" i="2"/>
  <c r="X431" i="2" s="1"/>
  <c r="Z431" i="2" s="1"/>
  <c r="U141" i="2"/>
  <c r="V141" i="2" s="1"/>
  <c r="W141" i="2" s="1"/>
  <c r="X141" i="2" s="1"/>
  <c r="Z141" i="2" s="1"/>
  <c r="U147" i="2"/>
  <c r="V147" i="2" s="1"/>
  <c r="W147" i="2" s="1"/>
  <c r="X147" i="2" s="1"/>
  <c r="Z147" i="2" s="1"/>
  <c r="U202" i="2"/>
  <c r="V202" i="2" s="1"/>
  <c r="W202" i="2" s="1"/>
  <c r="X202" i="2" s="1"/>
  <c r="Z202" i="2" s="1"/>
  <c r="U201" i="2"/>
  <c r="V201" i="2" s="1"/>
  <c r="W201" i="2" s="1"/>
  <c r="X201" i="2" s="1"/>
  <c r="Z201" i="2" s="1"/>
  <c r="U261" i="2"/>
  <c r="V261" i="2" s="1"/>
  <c r="W261" i="2" s="1"/>
  <c r="X261" i="2" s="1"/>
  <c r="Z261" i="2" s="1"/>
  <c r="U260" i="2"/>
  <c r="V260" i="2" s="1"/>
  <c r="W260" i="2" s="1"/>
  <c r="X260" i="2" s="1"/>
  <c r="Z260" i="2" s="1"/>
  <c r="U305" i="2"/>
  <c r="V305" i="2" s="1"/>
  <c r="W305" i="2" s="1"/>
  <c r="X305" i="2" s="1"/>
  <c r="Z305" i="2" s="1"/>
  <c r="U313" i="2"/>
  <c r="V313" i="2" s="1"/>
  <c r="W313" i="2" s="1"/>
  <c r="X313" i="2" s="1"/>
  <c r="Z313" i="2" s="1"/>
  <c r="U310" i="2"/>
  <c r="V310" i="2" s="1"/>
  <c r="W310" i="2" s="1"/>
  <c r="X310" i="2" s="1"/>
  <c r="Z310" i="2" s="1"/>
  <c r="V21" i="2"/>
  <c r="V20" i="2"/>
  <c r="V13" i="2"/>
  <c r="U12" i="2"/>
  <c r="V12" i="2" s="1"/>
  <c r="V14" i="2"/>
  <c r="V15" i="2"/>
  <c r="V331" i="2"/>
  <c r="W331" i="2" s="1"/>
  <c r="X331" i="2" s="1"/>
  <c r="Z331" i="2" s="1"/>
  <c r="U51" i="2"/>
  <c r="U40" i="2"/>
  <c r="V40" i="2" s="1"/>
  <c r="J40" i="2"/>
  <c r="G37" i="2"/>
  <c r="H37" i="2" s="1"/>
  <c r="J37" i="2" s="1"/>
  <c r="W40" i="2" l="1"/>
  <c r="X40" i="2" s="1"/>
  <c r="Z40" i="2" s="1"/>
  <c r="V51" i="2"/>
  <c r="W51" i="2" s="1"/>
  <c r="X51" i="2" s="1"/>
  <c r="Z51" i="2" s="1"/>
  <c r="R286" i="2"/>
  <c r="U286" i="2" s="1"/>
  <c r="G286" i="2"/>
  <c r="H286" i="2" s="1"/>
  <c r="J286" i="2" s="1"/>
  <c r="J32" i="2"/>
  <c r="W32" i="2" s="1"/>
  <c r="X32" i="2" s="1"/>
  <c r="Z32" i="2" s="1"/>
  <c r="J29" i="2"/>
  <c r="W29" i="2" s="1"/>
  <c r="X29" i="2" s="1"/>
  <c r="Z29" i="2" s="1"/>
  <c r="U27" i="2"/>
  <c r="V27" i="2" s="1"/>
  <c r="J27" i="2"/>
  <c r="J25" i="2"/>
  <c r="W25" i="2" s="1"/>
  <c r="X25" i="2" s="1"/>
  <c r="Z25" i="2" s="1"/>
  <c r="J35" i="2"/>
  <c r="W35" i="2" s="1"/>
  <c r="X35" i="2" s="1"/>
  <c r="Z35" i="2" s="1"/>
  <c r="W27" i="2" l="1"/>
  <c r="X27" i="2" s="1"/>
  <c r="Z27" i="2" s="1"/>
  <c r="V286" i="2"/>
  <c r="W286" i="2" s="1"/>
  <c r="X286" i="2" s="1"/>
  <c r="Z286" i="2" s="1"/>
  <c r="G181" i="2"/>
  <c r="H181" i="2" s="1"/>
  <c r="R188" i="2"/>
  <c r="U188" i="2" s="1"/>
  <c r="R191" i="2"/>
  <c r="R193" i="2"/>
  <c r="U193" i="2" s="1"/>
  <c r="R206" i="2"/>
  <c r="R212" i="2"/>
  <c r="R222" i="2"/>
  <c r="U222" i="2" s="1"/>
  <c r="R371" i="2"/>
  <c r="U371" i="2" s="1"/>
  <c r="R373" i="2"/>
  <c r="U373" i="2" s="1"/>
  <c r="R374" i="2"/>
  <c r="U374" i="2" s="1"/>
  <c r="V374" i="2" s="1"/>
  <c r="R376" i="2"/>
  <c r="R379" i="2"/>
  <c r="R381" i="2"/>
  <c r="U381" i="2" s="1"/>
  <c r="R388" i="2"/>
  <c r="U388" i="2" s="1"/>
  <c r="R198" i="2"/>
  <c r="R204" i="2"/>
  <c r="R209" i="2"/>
  <c r="R216" i="2"/>
  <c r="R220" i="2"/>
  <c r="R224" i="2"/>
  <c r="R226" i="2"/>
  <c r="R233" i="2"/>
  <c r="R296" i="2"/>
  <c r="J188" i="2"/>
  <c r="J191" i="2"/>
  <c r="J193" i="2"/>
  <c r="J198" i="2"/>
  <c r="J204" i="2"/>
  <c r="J206" i="2"/>
  <c r="J209" i="2"/>
  <c r="J212" i="2"/>
  <c r="J216" i="2"/>
  <c r="J220" i="2"/>
  <c r="J222" i="2"/>
  <c r="J224" i="2"/>
  <c r="J226" i="2"/>
  <c r="J233" i="2"/>
  <c r="J258" i="2"/>
  <c r="J272" i="2"/>
  <c r="J274" i="2"/>
  <c r="J301" i="2"/>
  <c r="J371" i="2"/>
  <c r="J376" i="2"/>
  <c r="J379" i="2"/>
  <c r="J381" i="2"/>
  <c r="J388" i="2"/>
  <c r="R245" i="2"/>
  <c r="J254" i="2"/>
  <c r="R258" i="2"/>
  <c r="R263" i="2"/>
  <c r="J270" i="2"/>
  <c r="R272" i="2"/>
  <c r="R274" i="2"/>
  <c r="R291" i="2"/>
  <c r="J294" i="2"/>
  <c r="J296" i="2"/>
  <c r="R299" i="2"/>
  <c r="R301" i="2"/>
  <c r="R303" i="2"/>
  <c r="G186" i="2"/>
  <c r="H186" i="2" s="1"/>
  <c r="G187" i="2"/>
  <c r="H187" i="2" s="1"/>
  <c r="G189" i="2"/>
  <c r="H189" i="2" s="1"/>
  <c r="G190" i="2"/>
  <c r="H190" i="2" s="1"/>
  <c r="G192" i="2"/>
  <c r="H192" i="2" s="1"/>
  <c r="G194" i="2"/>
  <c r="H194" i="2" s="1"/>
  <c r="G197" i="2"/>
  <c r="H197" i="2" s="1"/>
  <c r="J197" i="2" s="1"/>
  <c r="G199" i="2"/>
  <c r="H199" i="2" s="1"/>
  <c r="J199" i="2" s="1"/>
  <c r="G200" i="2"/>
  <c r="H200" i="2" s="1"/>
  <c r="G203" i="2"/>
  <c r="H203" i="2" s="1"/>
  <c r="J203" i="2" s="1"/>
  <c r="G205" i="2"/>
  <c r="H205" i="2" s="1"/>
  <c r="G207" i="2"/>
  <c r="H207" i="2" s="1"/>
  <c r="G208" i="2"/>
  <c r="H208" i="2" s="1"/>
  <c r="G210" i="2"/>
  <c r="H210" i="2" s="1"/>
  <c r="G211" i="2"/>
  <c r="H211" i="2" s="1"/>
  <c r="G213" i="2"/>
  <c r="H213" i="2" s="1"/>
  <c r="J213" i="2" s="1"/>
  <c r="G214" i="2"/>
  <c r="H214" i="2" s="1"/>
  <c r="J214" i="2" s="1"/>
  <c r="G215" i="2"/>
  <c r="H215" i="2" s="1"/>
  <c r="G217" i="2"/>
  <c r="H217" i="2" s="1"/>
  <c r="G218" i="2"/>
  <c r="H218" i="2" s="1"/>
  <c r="G219" i="2"/>
  <c r="H219" i="2" s="1"/>
  <c r="G221" i="2"/>
  <c r="H221" i="2" s="1"/>
  <c r="O221" i="2" s="1"/>
  <c r="R221" i="2" s="1"/>
  <c r="G223" i="2"/>
  <c r="H223" i="2" s="1"/>
  <c r="G225" i="2"/>
  <c r="H225" i="2" s="1"/>
  <c r="G227" i="2"/>
  <c r="H227" i="2" s="1"/>
  <c r="G228" i="2"/>
  <c r="H228" i="2" s="1"/>
  <c r="O228" i="2" s="1"/>
  <c r="R228" i="2" s="1"/>
  <c r="G229" i="2"/>
  <c r="H229" i="2" s="1"/>
  <c r="G230" i="2"/>
  <c r="H230" i="2" s="1"/>
  <c r="G231" i="2"/>
  <c r="H231" i="2" s="1"/>
  <c r="G232" i="2"/>
  <c r="H232" i="2" s="1"/>
  <c r="G234" i="2"/>
  <c r="H234" i="2" s="1"/>
  <c r="G235" i="2"/>
  <c r="H235" i="2" s="1"/>
  <c r="O235" i="2" s="1"/>
  <c r="R235" i="2" s="1"/>
  <c r="G236" i="2"/>
  <c r="H236" i="2" s="1"/>
  <c r="G237" i="2"/>
  <c r="H237" i="2" s="1"/>
  <c r="G239" i="2"/>
  <c r="H239" i="2" s="1"/>
  <c r="G240" i="2"/>
  <c r="H240" i="2" s="1"/>
  <c r="G242" i="2"/>
  <c r="H242" i="2" s="1"/>
  <c r="J242" i="2" s="1"/>
  <c r="G243" i="2"/>
  <c r="H243" i="2" s="1"/>
  <c r="G244" i="2"/>
  <c r="H244" i="2" s="1"/>
  <c r="G246" i="2"/>
  <c r="H246" i="2" s="1"/>
  <c r="G247" i="2"/>
  <c r="H247" i="2" s="1"/>
  <c r="O247" i="2" s="1"/>
  <c r="R247" i="2" s="1"/>
  <c r="G248" i="2"/>
  <c r="H248" i="2" s="1"/>
  <c r="G250" i="2"/>
  <c r="H250" i="2" s="1"/>
  <c r="G252" i="2"/>
  <c r="H252" i="2" s="1"/>
  <c r="G253" i="2"/>
  <c r="H253" i="2" s="1"/>
  <c r="G255" i="2"/>
  <c r="H255" i="2" s="1"/>
  <c r="G259" i="2"/>
  <c r="H259" i="2" s="1"/>
  <c r="R259" i="2" s="1"/>
  <c r="G262" i="2"/>
  <c r="H262" i="2" s="1"/>
  <c r="G264" i="2"/>
  <c r="H264" i="2" s="1"/>
  <c r="G266" i="2"/>
  <c r="H266" i="2" s="1"/>
  <c r="G268" i="2"/>
  <c r="H268" i="2" s="1"/>
  <c r="G269" i="2"/>
  <c r="H269" i="2" s="1"/>
  <c r="G271" i="2"/>
  <c r="H271" i="2" s="1"/>
  <c r="G273" i="2"/>
  <c r="H273" i="2" s="1"/>
  <c r="O273" i="2" s="1"/>
  <c r="R273" i="2" s="1"/>
  <c r="G275" i="2"/>
  <c r="H275" i="2" s="1"/>
  <c r="O275" i="2" s="1"/>
  <c r="R275" i="2" s="1"/>
  <c r="G276" i="2"/>
  <c r="H276" i="2" s="1"/>
  <c r="G277" i="2"/>
  <c r="H277" i="2" s="1"/>
  <c r="G278" i="2"/>
  <c r="H278" i="2" s="1"/>
  <c r="G280" i="2"/>
  <c r="H280" i="2" s="1"/>
  <c r="G282" i="2"/>
  <c r="H282" i="2" s="1"/>
  <c r="J282" i="2" s="1"/>
  <c r="G283" i="2"/>
  <c r="H283" i="2" s="1"/>
  <c r="G285" i="2"/>
  <c r="H285" i="2" s="1"/>
  <c r="O285" i="2" s="1"/>
  <c r="R285" i="2" s="1"/>
  <c r="G288" i="2"/>
  <c r="H288" i="2" s="1"/>
  <c r="O288" i="2" s="1"/>
  <c r="R288" i="2" s="1"/>
  <c r="G290" i="2"/>
  <c r="H290" i="2" s="1"/>
  <c r="G292" i="2"/>
  <c r="H292" i="2" s="1"/>
  <c r="J292" i="2" s="1"/>
  <c r="G293" i="2"/>
  <c r="H293" i="2" s="1"/>
  <c r="J293" i="2" s="1"/>
  <c r="G295" i="2"/>
  <c r="H295" i="2" s="1"/>
  <c r="J295" i="2" s="1"/>
  <c r="G297" i="2"/>
  <c r="H297" i="2" s="1"/>
  <c r="G298" i="2"/>
  <c r="H298" i="2" s="1"/>
  <c r="J298" i="2" s="1"/>
  <c r="G300" i="2"/>
  <c r="H300" i="2" s="1"/>
  <c r="O300" i="2" s="1"/>
  <c r="R300" i="2" s="1"/>
  <c r="G302" i="2"/>
  <c r="H302" i="2" s="1"/>
  <c r="G304" i="2"/>
  <c r="H304" i="2" s="1"/>
  <c r="G307" i="2"/>
  <c r="H307" i="2" s="1"/>
  <c r="O307" i="2" s="1"/>
  <c r="R307" i="2" s="1"/>
  <c r="R308" i="2"/>
  <c r="G309" i="2"/>
  <c r="H309" i="2" s="1"/>
  <c r="G312" i="2"/>
  <c r="H312" i="2" s="1"/>
  <c r="G315" i="2"/>
  <c r="H315" i="2" s="1"/>
  <c r="O315" i="2" s="1"/>
  <c r="R315" i="2" s="1"/>
  <c r="U315" i="2" s="1"/>
  <c r="R316" i="2"/>
  <c r="G317" i="2"/>
  <c r="H317" i="2" s="1"/>
  <c r="O317" i="2" s="1"/>
  <c r="R317" i="2" s="1"/>
  <c r="U317" i="2" s="1"/>
  <c r="G318" i="2"/>
  <c r="H318" i="2" s="1"/>
  <c r="O318" i="2" s="1"/>
  <c r="R318" i="2" s="1"/>
  <c r="U318" i="2" s="1"/>
  <c r="G321" i="2"/>
  <c r="H321" i="2" s="1"/>
  <c r="R324" i="2"/>
  <c r="U324" i="2" s="1"/>
  <c r="G325" i="2"/>
  <c r="H325" i="2" s="1"/>
  <c r="R325" i="2" s="1"/>
  <c r="G328" i="2"/>
  <c r="H328" i="2" s="1"/>
  <c r="O328" i="2" s="1"/>
  <c r="R328" i="2" s="1"/>
  <c r="R329" i="2"/>
  <c r="G330" i="2"/>
  <c r="H330" i="2" s="1"/>
  <c r="R330" i="2" s="1"/>
  <c r="U330" i="2" s="1"/>
  <c r="V330" i="2" s="1"/>
  <c r="R333" i="2"/>
  <c r="U333" i="2" s="1"/>
  <c r="G334" i="2"/>
  <c r="H334" i="2" s="1"/>
  <c r="R334" i="2" s="1"/>
  <c r="G337" i="2"/>
  <c r="H337" i="2" s="1"/>
  <c r="O337" i="2" s="1"/>
  <c r="R337" i="2" s="1"/>
  <c r="U337" i="2" s="1"/>
  <c r="R338" i="2"/>
  <c r="G339" i="2"/>
  <c r="H339" i="2" s="1"/>
  <c r="G340" i="2"/>
  <c r="H340" i="2" s="1"/>
  <c r="G341" i="2"/>
  <c r="H341" i="2" s="1"/>
  <c r="O341" i="2" s="1"/>
  <c r="R341" i="2" s="1"/>
  <c r="U341" i="2" s="1"/>
  <c r="G342" i="2"/>
  <c r="H342" i="2" s="1"/>
  <c r="O342" i="2" s="1"/>
  <c r="R342" i="2" s="1"/>
  <c r="U342" i="2" s="1"/>
  <c r="R343" i="2"/>
  <c r="G344" i="2"/>
  <c r="H344" i="2" s="1"/>
  <c r="R344" i="2" s="1"/>
  <c r="G345" i="2"/>
  <c r="H345" i="2" s="1"/>
  <c r="R345" i="2" s="1"/>
  <c r="G346" i="2"/>
  <c r="H346" i="2" s="1"/>
  <c r="R346" i="2" s="1"/>
  <c r="U346" i="2" s="1"/>
  <c r="V346" i="2" s="1"/>
  <c r="G347" i="2"/>
  <c r="H347" i="2" s="1"/>
  <c r="R347" i="2" s="1"/>
  <c r="U347" i="2" s="1"/>
  <c r="G348" i="2"/>
  <c r="H348" i="2" s="1"/>
  <c r="R348" i="2" s="1"/>
  <c r="G349" i="2"/>
  <c r="H349" i="2" s="1"/>
  <c r="R349" i="2" s="1"/>
  <c r="U349" i="2" s="1"/>
  <c r="R350" i="2"/>
  <c r="U350" i="2" s="1"/>
  <c r="G351" i="2"/>
  <c r="H351" i="2" s="1"/>
  <c r="G352" i="2"/>
  <c r="H352" i="2" s="1"/>
  <c r="G353" i="2"/>
  <c r="H353" i="2" s="1"/>
  <c r="R353" i="2" s="1"/>
  <c r="U353" i="2" s="1"/>
  <c r="G354" i="2"/>
  <c r="H354" i="2" s="1"/>
  <c r="O354" i="2" s="1"/>
  <c r="R354" i="2" s="1"/>
  <c r="U354" i="2" s="1"/>
  <c r="R355" i="2"/>
  <c r="G356" i="2"/>
  <c r="H356" i="2" s="1"/>
  <c r="R356" i="2" s="1"/>
  <c r="G357" i="2"/>
  <c r="H357" i="2" s="1"/>
  <c r="R357" i="2" s="1"/>
  <c r="G358" i="2"/>
  <c r="H358" i="2" s="1"/>
  <c r="R358" i="2" s="1"/>
  <c r="U358" i="2" s="1"/>
  <c r="V358" i="2" s="1"/>
  <c r="G359" i="2"/>
  <c r="H359" i="2" s="1"/>
  <c r="O359" i="2" s="1"/>
  <c r="R359" i="2" s="1"/>
  <c r="U359" i="2" s="1"/>
  <c r="R360" i="2"/>
  <c r="G361" i="2"/>
  <c r="H361" i="2" s="1"/>
  <c r="R361" i="2" s="1"/>
  <c r="U361" i="2" s="1"/>
  <c r="G362" i="2"/>
  <c r="H362" i="2" s="1"/>
  <c r="R362" i="2" s="1"/>
  <c r="G363" i="2"/>
  <c r="H363" i="2" s="1"/>
  <c r="G365" i="2"/>
  <c r="H365" i="2" s="1"/>
  <c r="G366" i="2"/>
  <c r="H366" i="2" s="1"/>
  <c r="O366" i="2" s="1"/>
  <c r="R366" i="2" s="1"/>
  <c r="U366" i="2" s="1"/>
  <c r="G368" i="2"/>
  <c r="H368" i="2" s="1"/>
  <c r="G369" i="2"/>
  <c r="H369" i="2" s="1"/>
  <c r="G370" i="2"/>
  <c r="H370" i="2" s="1"/>
  <c r="G372" i="2"/>
  <c r="H372" i="2" s="1"/>
  <c r="G373" i="2"/>
  <c r="H373" i="2" s="1"/>
  <c r="G374" i="2"/>
  <c r="H374" i="2" s="1"/>
  <c r="J374" i="2" s="1"/>
  <c r="G375" i="2"/>
  <c r="H375" i="2" s="1"/>
  <c r="O375" i="2" s="1"/>
  <c r="R375" i="2" s="1"/>
  <c r="U375" i="2" s="1"/>
  <c r="G377" i="2"/>
  <c r="H377" i="2" s="1"/>
  <c r="G378" i="2"/>
  <c r="H378" i="2" s="1"/>
  <c r="G380" i="2"/>
  <c r="H380" i="2" s="1"/>
  <c r="G382" i="2"/>
  <c r="H382" i="2" s="1"/>
  <c r="G383" i="2"/>
  <c r="H383" i="2" s="1"/>
  <c r="G384" i="2"/>
  <c r="H384" i="2" s="1"/>
  <c r="G385" i="2"/>
  <c r="H385" i="2" s="1"/>
  <c r="O385" i="2" s="1"/>
  <c r="R385" i="2" s="1"/>
  <c r="G386" i="2"/>
  <c r="H386" i="2" s="1"/>
  <c r="G387" i="2"/>
  <c r="H387" i="2" s="1"/>
  <c r="G389" i="2"/>
  <c r="H389" i="2" s="1"/>
  <c r="G390" i="2"/>
  <c r="H390" i="2" s="1"/>
  <c r="G391" i="2"/>
  <c r="H391" i="2" s="1"/>
  <c r="G392" i="2"/>
  <c r="H392" i="2" s="1"/>
  <c r="O392" i="2" s="1"/>
  <c r="R392" i="2" s="1"/>
  <c r="G393" i="2"/>
  <c r="H393" i="2" s="1"/>
  <c r="G394" i="2"/>
  <c r="H394" i="2" s="1"/>
  <c r="G395" i="2"/>
  <c r="H395" i="2" s="1"/>
  <c r="G396" i="2"/>
  <c r="H396" i="2" s="1"/>
  <c r="G397" i="2"/>
  <c r="H397" i="2" s="1"/>
  <c r="G399" i="2"/>
  <c r="H399" i="2" s="1"/>
  <c r="O399" i="2" s="1"/>
  <c r="R399" i="2" s="1"/>
  <c r="G400" i="2"/>
  <c r="H400" i="2" s="1"/>
  <c r="O400" i="2" s="1"/>
  <c r="R400" i="2" s="1"/>
  <c r="G401" i="2"/>
  <c r="H401" i="2" s="1"/>
  <c r="G402" i="2"/>
  <c r="H402" i="2" s="1"/>
  <c r="G403" i="2"/>
  <c r="H403" i="2" s="1"/>
  <c r="G404" i="2"/>
  <c r="H404" i="2" s="1"/>
  <c r="O404" i="2" s="1"/>
  <c r="R404" i="2" s="1"/>
  <c r="G405" i="2"/>
  <c r="H405" i="2" s="1"/>
  <c r="G407" i="2"/>
  <c r="H407" i="2" s="1"/>
  <c r="G408" i="2"/>
  <c r="H408" i="2" s="1"/>
  <c r="G409" i="2"/>
  <c r="H409" i="2" s="1"/>
  <c r="G411" i="2"/>
  <c r="H411" i="2" s="1"/>
  <c r="O411" i="2" s="1"/>
  <c r="R411" i="2" s="1"/>
  <c r="G412" i="2"/>
  <c r="H412" i="2" s="1"/>
  <c r="R412" i="2" s="1"/>
  <c r="G414" i="2"/>
  <c r="H414" i="2" s="1"/>
  <c r="G415" i="2"/>
  <c r="H415" i="2" s="1"/>
  <c r="G416" i="2"/>
  <c r="H416" i="2" s="1"/>
  <c r="O416" i="2" s="1"/>
  <c r="R416" i="2" s="1"/>
  <c r="G417" i="2"/>
  <c r="H417" i="2" s="1"/>
  <c r="G418" i="2"/>
  <c r="H418" i="2" s="1"/>
  <c r="G419" i="2"/>
  <c r="H419" i="2" s="1"/>
  <c r="G420" i="2"/>
  <c r="H420" i="2" s="1"/>
  <c r="G421" i="2"/>
  <c r="H421" i="2" s="1"/>
  <c r="R422" i="2"/>
  <c r="G423" i="2"/>
  <c r="R423" i="2" s="1"/>
  <c r="G424" i="2"/>
  <c r="H424" i="2" s="1"/>
  <c r="O424" i="2" s="1"/>
  <c r="R424" i="2" s="1"/>
  <c r="G426" i="2"/>
  <c r="G427" i="2"/>
  <c r="G428" i="2"/>
  <c r="R428" i="2" s="1"/>
  <c r="G429" i="2"/>
  <c r="G430" i="2"/>
  <c r="R410" i="2" l="1"/>
  <c r="U410" i="2" s="1"/>
  <c r="V410" i="2" s="1"/>
  <c r="J410" i="2"/>
  <c r="R398" i="2"/>
  <c r="U398" i="2" s="1"/>
  <c r="V398" i="2" s="1"/>
  <c r="J398" i="2"/>
  <c r="J422" i="2"/>
  <c r="O395" i="2"/>
  <c r="R395" i="2" s="1"/>
  <c r="U395" i="2" s="1"/>
  <c r="J395" i="2"/>
  <c r="R429" i="2"/>
  <c r="J429" i="2"/>
  <c r="R427" i="2"/>
  <c r="U427" i="2" s="1"/>
  <c r="J427" i="2"/>
  <c r="O415" i="2"/>
  <c r="R415" i="2" s="1"/>
  <c r="U415" i="2" s="1"/>
  <c r="V415" i="2" s="1"/>
  <c r="J415" i="2"/>
  <c r="O403" i="2"/>
  <c r="R403" i="2" s="1"/>
  <c r="U403" i="2" s="1"/>
  <c r="V403" i="2" s="1"/>
  <c r="J403" i="2"/>
  <c r="O391" i="2"/>
  <c r="R391" i="2" s="1"/>
  <c r="J391" i="2"/>
  <c r="U404" i="2"/>
  <c r="V404" i="2" s="1"/>
  <c r="R426" i="2"/>
  <c r="U426" i="2" s="1"/>
  <c r="J426" i="2"/>
  <c r="O414" i="2"/>
  <c r="R414" i="2" s="1"/>
  <c r="U414" i="2" s="1"/>
  <c r="J414" i="2"/>
  <c r="O402" i="2"/>
  <c r="R402" i="2" s="1"/>
  <c r="U402" i="2" s="1"/>
  <c r="J402" i="2"/>
  <c r="O390" i="2"/>
  <c r="R390" i="2" s="1"/>
  <c r="U390" i="2" s="1"/>
  <c r="J390" i="2"/>
  <c r="U400" i="2"/>
  <c r="V400" i="2" s="1"/>
  <c r="R425" i="2"/>
  <c r="U425" i="2" s="1"/>
  <c r="J425" i="2"/>
  <c r="O418" i="2"/>
  <c r="R418" i="2" s="1"/>
  <c r="U418" i="2" s="1"/>
  <c r="V418" i="2" s="1"/>
  <c r="J418" i="2"/>
  <c r="O393" i="2"/>
  <c r="R393" i="2" s="1"/>
  <c r="J393" i="2"/>
  <c r="R413" i="2"/>
  <c r="U413" i="2" s="1"/>
  <c r="J413" i="2"/>
  <c r="R430" i="2"/>
  <c r="U430" i="2" s="1"/>
  <c r="V430" i="2" s="1"/>
  <c r="J430" i="2"/>
  <c r="O401" i="2"/>
  <c r="R401" i="2" s="1"/>
  <c r="U401" i="2" s="1"/>
  <c r="J401" i="2"/>
  <c r="U428" i="2"/>
  <c r="V428" i="2" s="1"/>
  <c r="U424" i="2"/>
  <c r="V424" i="2" s="1"/>
  <c r="O421" i="2"/>
  <c r="R421" i="2" s="1"/>
  <c r="U421" i="2" s="1"/>
  <c r="J421" i="2"/>
  <c r="O397" i="2"/>
  <c r="R397" i="2" s="1"/>
  <c r="U397" i="2" s="1"/>
  <c r="J397" i="2"/>
  <c r="U423" i="2"/>
  <c r="V423" i="2" s="1"/>
  <c r="O417" i="2"/>
  <c r="R417" i="2" s="1"/>
  <c r="J417" i="2"/>
  <c r="O389" i="2"/>
  <c r="R389" i="2" s="1"/>
  <c r="U389" i="2" s="1"/>
  <c r="J389" i="2"/>
  <c r="U399" i="2"/>
  <c r="V399" i="2" s="1"/>
  <c r="U392" i="2"/>
  <c r="V392" i="2" s="1"/>
  <c r="O409" i="2"/>
  <c r="R409" i="2" s="1"/>
  <c r="U409" i="2" s="1"/>
  <c r="J409" i="2"/>
  <c r="O420" i="2"/>
  <c r="R420" i="2" s="1"/>
  <c r="J420" i="2"/>
  <c r="O408" i="2"/>
  <c r="R408" i="2" s="1"/>
  <c r="J408" i="2"/>
  <c r="O396" i="2"/>
  <c r="R396" i="2" s="1"/>
  <c r="J396" i="2"/>
  <c r="U422" i="2"/>
  <c r="V422" i="2" s="1"/>
  <c r="O407" i="2"/>
  <c r="R407" i="2" s="1"/>
  <c r="U407" i="2" s="1"/>
  <c r="J407" i="2"/>
  <c r="U416" i="2"/>
  <c r="V416" i="2" s="1"/>
  <c r="R406" i="2"/>
  <c r="U406" i="2" s="1"/>
  <c r="V406" i="2" s="1"/>
  <c r="J406" i="2"/>
  <c r="O394" i="2"/>
  <c r="R394" i="2" s="1"/>
  <c r="U394" i="2" s="1"/>
  <c r="V394" i="2" s="1"/>
  <c r="J394" i="2"/>
  <c r="U412" i="2"/>
  <c r="V412" i="2" s="1"/>
  <c r="U411" i="2"/>
  <c r="V411" i="2" s="1"/>
  <c r="O419" i="2"/>
  <c r="R419" i="2" s="1"/>
  <c r="U419" i="2" s="1"/>
  <c r="J419" i="2"/>
  <c r="O405" i="2"/>
  <c r="R405" i="2" s="1"/>
  <c r="J405" i="2"/>
  <c r="J424" i="2"/>
  <c r="J412" i="2"/>
  <c r="J400" i="2"/>
  <c r="J423" i="2"/>
  <c r="J411" i="2"/>
  <c r="J399" i="2"/>
  <c r="W374" i="2"/>
  <c r="X374" i="2" s="1"/>
  <c r="Z374" i="2" s="1"/>
  <c r="J428" i="2"/>
  <c r="J416" i="2"/>
  <c r="J404" i="2"/>
  <c r="J392" i="2"/>
  <c r="V388" i="2"/>
  <c r="W388" i="2" s="1"/>
  <c r="X388" i="2" s="1"/>
  <c r="Z388" i="2" s="1"/>
  <c r="O387" i="2"/>
  <c r="R387" i="2" s="1"/>
  <c r="J387" i="2"/>
  <c r="O386" i="2"/>
  <c r="R386" i="2" s="1"/>
  <c r="J386" i="2"/>
  <c r="J385" i="2"/>
  <c r="O384" i="2"/>
  <c r="R384" i="2" s="1"/>
  <c r="J384" i="2"/>
  <c r="O383" i="2"/>
  <c r="R383" i="2" s="1"/>
  <c r="U383" i="2" s="1"/>
  <c r="V383" i="2" s="1"/>
  <c r="J383" i="2"/>
  <c r="O382" i="2"/>
  <c r="R382" i="2" s="1"/>
  <c r="U382" i="2" s="1"/>
  <c r="V382" i="2" s="1"/>
  <c r="J382" i="2"/>
  <c r="V381" i="2"/>
  <c r="W381" i="2" s="1"/>
  <c r="X381" i="2" s="1"/>
  <c r="Z381" i="2" s="1"/>
  <c r="O380" i="2"/>
  <c r="R380" i="2" s="1"/>
  <c r="J380" i="2"/>
  <c r="O378" i="2"/>
  <c r="R378" i="2" s="1"/>
  <c r="U378" i="2" s="1"/>
  <c r="J378" i="2"/>
  <c r="O377" i="2"/>
  <c r="R377" i="2" s="1"/>
  <c r="U377" i="2" s="1"/>
  <c r="J377" i="2"/>
  <c r="U376" i="2"/>
  <c r="V376" i="2" s="1"/>
  <c r="W376" i="2" s="1"/>
  <c r="X376" i="2" s="1"/>
  <c r="Z376" i="2" s="1"/>
  <c r="J375" i="2"/>
  <c r="R372" i="2"/>
  <c r="U372" i="2" s="1"/>
  <c r="J372" i="2"/>
  <c r="O370" i="2"/>
  <c r="R370" i="2" s="1"/>
  <c r="U370" i="2" s="1"/>
  <c r="V370" i="2" s="1"/>
  <c r="J370" i="2"/>
  <c r="O369" i="2"/>
  <c r="R369" i="2" s="1"/>
  <c r="U369" i="2" s="1"/>
  <c r="J369" i="2"/>
  <c r="O368" i="2"/>
  <c r="R368" i="2" s="1"/>
  <c r="U368" i="2" s="1"/>
  <c r="V368" i="2" s="1"/>
  <c r="J368" i="2"/>
  <c r="V375" i="2"/>
  <c r="O340" i="2"/>
  <c r="R340" i="2" s="1"/>
  <c r="U340" i="2" s="1"/>
  <c r="V340" i="2" s="1"/>
  <c r="J340" i="2"/>
  <c r="R351" i="2"/>
  <c r="U351" i="2" s="1"/>
  <c r="V351" i="2" s="1"/>
  <c r="X351" i="2" s="1"/>
  <c r="Z351" i="2" s="1"/>
  <c r="J351" i="2"/>
  <c r="O365" i="2"/>
  <c r="R365" i="2" s="1"/>
  <c r="U365" i="2" s="1"/>
  <c r="J365" i="2"/>
  <c r="O339" i="2"/>
  <c r="R339" i="2" s="1"/>
  <c r="U339" i="2" s="1"/>
  <c r="V339" i="2" s="1"/>
  <c r="J339" i="2"/>
  <c r="R319" i="2"/>
  <c r="U319" i="2" s="1"/>
  <c r="V319" i="2" s="1"/>
  <c r="J319" i="2"/>
  <c r="R352" i="2"/>
  <c r="U352" i="2" s="1"/>
  <c r="V352" i="2" s="1"/>
  <c r="R364" i="2"/>
  <c r="U364" i="2" s="1"/>
  <c r="V364" i="2" s="1"/>
  <c r="J364" i="2"/>
  <c r="R367" i="2"/>
  <c r="U367" i="2" s="1"/>
  <c r="V367" i="2" s="1"/>
  <c r="J367" i="2"/>
  <c r="O320" i="2"/>
  <c r="R320" i="2" s="1"/>
  <c r="U320" i="2" s="1"/>
  <c r="V320" i="2" s="1"/>
  <c r="J320" i="2"/>
  <c r="R363" i="2"/>
  <c r="U363" i="2" s="1"/>
  <c r="V363" i="2" s="1"/>
  <c r="J363" i="2"/>
  <c r="J366" i="2"/>
  <c r="O302" i="2"/>
  <c r="R302" i="2" s="1"/>
  <c r="U302" i="2" s="1"/>
  <c r="V302" i="2" s="1"/>
  <c r="J302" i="2"/>
  <c r="J297" i="2"/>
  <c r="O297" i="2"/>
  <c r="R297" i="2" s="1"/>
  <c r="U297" i="2" s="1"/>
  <c r="O290" i="2"/>
  <c r="R290" i="2" s="1"/>
  <c r="U290" i="2" s="1"/>
  <c r="V290" i="2" s="1"/>
  <c r="J290" i="2"/>
  <c r="U299" i="2"/>
  <c r="V299" i="2" s="1"/>
  <c r="U360" i="2"/>
  <c r="V360" i="2" s="1"/>
  <c r="U348" i="2"/>
  <c r="V348" i="2" s="1"/>
  <c r="W348" i="2" s="1"/>
  <c r="X348" i="2" s="1"/>
  <c r="Z348" i="2" s="1"/>
  <c r="U334" i="2"/>
  <c r="V334" i="2" s="1"/>
  <c r="U316" i="2"/>
  <c r="V316" i="2" s="1"/>
  <c r="U357" i="2"/>
  <c r="V357" i="2" s="1"/>
  <c r="U345" i="2"/>
  <c r="V345" i="2" s="1"/>
  <c r="U329" i="2"/>
  <c r="V329" i="2" s="1"/>
  <c r="U356" i="2"/>
  <c r="V356" i="2" s="1"/>
  <c r="U344" i="2"/>
  <c r="V344" i="2" s="1"/>
  <c r="U328" i="2"/>
  <c r="V328" i="2" s="1"/>
  <c r="U308" i="2"/>
  <c r="V308" i="2" s="1"/>
  <c r="U303" i="2"/>
  <c r="V303" i="2" s="1"/>
  <c r="U301" i="2"/>
  <c r="V301" i="2" s="1"/>
  <c r="W301" i="2" s="1"/>
  <c r="X301" i="2" s="1"/>
  <c r="Z301" i="2" s="1"/>
  <c r="U300" i="2"/>
  <c r="V300" i="2" s="1"/>
  <c r="J353" i="2"/>
  <c r="J341" i="2"/>
  <c r="J321" i="2"/>
  <c r="J303" i="2"/>
  <c r="J291" i="2"/>
  <c r="O298" i="2"/>
  <c r="R298" i="2" s="1"/>
  <c r="J350" i="2"/>
  <c r="J338" i="2"/>
  <c r="J318" i="2"/>
  <c r="J300" i="2"/>
  <c r="O295" i="2"/>
  <c r="R295" i="2" s="1"/>
  <c r="U295" i="2" s="1"/>
  <c r="J361" i="2"/>
  <c r="J349" i="2"/>
  <c r="J337" i="2"/>
  <c r="J317" i="2"/>
  <c r="J299" i="2"/>
  <c r="R294" i="2"/>
  <c r="U294" i="2" s="1"/>
  <c r="V294" i="2" s="1"/>
  <c r="W294" i="2" s="1"/>
  <c r="X294" i="2" s="1"/>
  <c r="Z294" i="2" s="1"/>
  <c r="U338" i="2"/>
  <c r="V338" i="2" s="1"/>
  <c r="J360" i="2"/>
  <c r="J334" i="2"/>
  <c r="J316" i="2"/>
  <c r="O293" i="2"/>
  <c r="R293" i="2" s="1"/>
  <c r="U293" i="2" s="1"/>
  <c r="V293" i="2" s="1"/>
  <c r="W293" i="2" s="1"/>
  <c r="X293" i="2" s="1"/>
  <c r="Z293" i="2" s="1"/>
  <c r="V350" i="2"/>
  <c r="J359" i="2"/>
  <c r="J347" i="2"/>
  <c r="J333" i="2"/>
  <c r="J315" i="2"/>
  <c r="O292" i="2"/>
  <c r="R292" i="2" s="1"/>
  <c r="U292" i="2" s="1"/>
  <c r="V292" i="2" s="1"/>
  <c r="W292" i="2" s="1"/>
  <c r="X292" i="2" s="1"/>
  <c r="Z292" i="2" s="1"/>
  <c r="J358" i="2"/>
  <c r="W358" i="2" s="1"/>
  <c r="X358" i="2" s="1"/>
  <c r="Z358" i="2" s="1"/>
  <c r="J346" i="2"/>
  <c r="W346" i="2" s="1"/>
  <c r="X346" i="2" s="1"/>
  <c r="Z346" i="2" s="1"/>
  <c r="J330" i="2"/>
  <c r="X330" i="2" s="1"/>
  <c r="Z330" i="2" s="1"/>
  <c r="J312" i="2"/>
  <c r="J329" i="2"/>
  <c r="J309" i="2"/>
  <c r="U362" i="2"/>
  <c r="V362" i="2" s="1"/>
  <c r="J356" i="2"/>
  <c r="J344" i="2"/>
  <c r="J328" i="2"/>
  <c r="J308" i="2"/>
  <c r="J355" i="2"/>
  <c r="J343" i="2"/>
  <c r="J325" i="2"/>
  <c r="J307" i="2"/>
  <c r="V318" i="2"/>
  <c r="J354" i="2"/>
  <c r="J342" i="2"/>
  <c r="J324" i="2"/>
  <c r="J304" i="2"/>
  <c r="U379" i="2"/>
  <c r="V379" i="2" s="1"/>
  <c r="W379" i="2" s="1"/>
  <c r="X379" i="2" s="1"/>
  <c r="Z379" i="2" s="1"/>
  <c r="U355" i="2"/>
  <c r="V355" i="2" s="1"/>
  <c r="U343" i="2"/>
  <c r="V343" i="2" s="1"/>
  <c r="U325" i="2"/>
  <c r="V325" i="2" s="1"/>
  <c r="U307" i="2"/>
  <c r="V307" i="2" s="1"/>
  <c r="V366" i="2"/>
  <c r="V354" i="2"/>
  <c r="V342" i="2"/>
  <c r="V324" i="2"/>
  <c r="V353" i="2"/>
  <c r="V341" i="2"/>
  <c r="V385" i="2"/>
  <c r="V373" i="2"/>
  <c r="W373" i="2" s="1"/>
  <c r="X373" i="2" s="1"/>
  <c r="Z373" i="2" s="1"/>
  <c r="V361" i="2"/>
  <c r="V349" i="2"/>
  <c r="V337" i="2"/>
  <c r="V317" i="2"/>
  <c r="V371" i="2"/>
  <c r="W371" i="2" s="1"/>
  <c r="X371" i="2" s="1"/>
  <c r="Z371" i="2" s="1"/>
  <c r="V359" i="2"/>
  <c r="V347" i="2"/>
  <c r="V333" i="2"/>
  <c r="V315" i="2"/>
  <c r="R287" i="2"/>
  <c r="U287" i="2" s="1"/>
  <c r="J287" i="2"/>
  <c r="R284" i="2"/>
  <c r="U284" i="2" s="1"/>
  <c r="V284" i="2" s="1"/>
  <c r="J284" i="2"/>
  <c r="O262" i="2"/>
  <c r="R262" i="2" s="1"/>
  <c r="U262" i="2" s="1"/>
  <c r="V262" i="2" s="1"/>
  <c r="J262" i="2"/>
  <c r="O246" i="2"/>
  <c r="R246" i="2" s="1"/>
  <c r="U246" i="2" s="1"/>
  <c r="V246" i="2" s="1"/>
  <c r="J246" i="2"/>
  <c r="R244" i="2"/>
  <c r="U244" i="2" s="1"/>
  <c r="J244" i="2"/>
  <c r="J253" i="2"/>
  <c r="O253" i="2"/>
  <c r="R253" i="2" s="1"/>
  <c r="J239" i="2"/>
  <c r="O239" i="2"/>
  <c r="R239" i="2" s="1"/>
  <c r="U245" i="2"/>
  <c r="V245" i="2" s="1"/>
  <c r="J278" i="2"/>
  <c r="O278" i="2"/>
  <c r="R278" i="2" s="1"/>
  <c r="J266" i="2"/>
  <c r="O266" i="2"/>
  <c r="R266" i="2" s="1"/>
  <c r="U266" i="2" s="1"/>
  <c r="J250" i="2"/>
  <c r="O250" i="2"/>
  <c r="R250" i="2" s="1"/>
  <c r="J238" i="2"/>
  <c r="R238" i="2"/>
  <c r="U274" i="2"/>
  <c r="V274" i="2" s="1"/>
  <c r="W274" i="2" s="1"/>
  <c r="X274" i="2" s="1"/>
  <c r="Z274" i="2" s="1"/>
  <c r="J241" i="2"/>
  <c r="R241" i="2"/>
  <c r="R251" i="2"/>
  <c r="J251" i="2"/>
  <c r="U275" i="2"/>
  <c r="V275" i="2" s="1"/>
  <c r="J277" i="2"/>
  <c r="O277" i="2"/>
  <c r="R277" i="2" s="1"/>
  <c r="J265" i="2"/>
  <c r="R265" i="2"/>
  <c r="J249" i="2"/>
  <c r="R249" i="2"/>
  <c r="J237" i="2"/>
  <c r="O237" i="2"/>
  <c r="R237" i="2" s="1"/>
  <c r="U273" i="2"/>
  <c r="V273" i="2" s="1"/>
  <c r="U247" i="2"/>
  <c r="V247" i="2" s="1"/>
  <c r="J264" i="2"/>
  <c r="O264" i="2"/>
  <c r="R264" i="2" s="1"/>
  <c r="J236" i="2"/>
  <c r="O236" i="2"/>
  <c r="R236" i="2" s="1"/>
  <c r="U272" i="2"/>
  <c r="V272" i="2" s="1"/>
  <c r="W272" i="2" s="1"/>
  <c r="X272" i="2" s="1"/>
  <c r="Z272" i="2" s="1"/>
  <c r="U235" i="2"/>
  <c r="V235" i="2" s="1"/>
  <c r="J281" i="2"/>
  <c r="R281" i="2"/>
  <c r="J268" i="2"/>
  <c r="O268" i="2"/>
  <c r="R268" i="2" s="1"/>
  <c r="J289" i="2"/>
  <c r="R289" i="2"/>
  <c r="J276" i="2"/>
  <c r="O276" i="2"/>
  <c r="R276" i="2" s="1"/>
  <c r="J248" i="2"/>
  <c r="O248" i="2"/>
  <c r="R248" i="2" s="1"/>
  <c r="U263" i="2"/>
  <c r="V263" i="2" s="1"/>
  <c r="U296" i="2"/>
  <c r="V296" i="2" s="1"/>
  <c r="W296" i="2" s="1"/>
  <c r="X296" i="2" s="1"/>
  <c r="Z296" i="2" s="1"/>
  <c r="J279" i="2"/>
  <c r="R279" i="2"/>
  <c r="J269" i="2"/>
  <c r="O269" i="2"/>
  <c r="R269" i="2" s="1"/>
  <c r="J280" i="2"/>
  <c r="O280" i="2"/>
  <c r="R280" i="2" s="1"/>
  <c r="R267" i="2"/>
  <c r="J267" i="2"/>
  <c r="U259" i="2"/>
  <c r="V259" i="2" s="1"/>
  <c r="U291" i="2"/>
  <c r="V291" i="2" s="1"/>
  <c r="J240" i="2"/>
  <c r="O240" i="2"/>
  <c r="R240" i="2" s="1"/>
  <c r="U288" i="2"/>
  <c r="V288" i="2" s="1"/>
  <c r="O283" i="2"/>
  <c r="R283" i="2" s="1"/>
  <c r="J283" i="2"/>
  <c r="O271" i="2"/>
  <c r="R271" i="2" s="1"/>
  <c r="J271" i="2"/>
  <c r="R255" i="2"/>
  <c r="J255" i="2"/>
  <c r="R243" i="2"/>
  <c r="J243" i="2"/>
  <c r="O230" i="2"/>
  <c r="R230" i="2" s="1"/>
  <c r="J230" i="2"/>
  <c r="U258" i="2"/>
  <c r="V258" i="2" s="1"/>
  <c r="W258" i="2" s="1"/>
  <c r="X258" i="2" s="1"/>
  <c r="Z258" i="2" s="1"/>
  <c r="J252" i="2"/>
  <c r="O252" i="2"/>
  <c r="R252" i="2" s="1"/>
  <c r="U285" i="2"/>
  <c r="V285" i="2" s="1"/>
  <c r="J288" i="2"/>
  <c r="J275" i="2"/>
  <c r="J263" i="2"/>
  <c r="J247" i="2"/>
  <c r="J235" i="2"/>
  <c r="O282" i="2"/>
  <c r="R282" i="2" s="1"/>
  <c r="R270" i="2"/>
  <c r="R254" i="2"/>
  <c r="O242" i="2"/>
  <c r="R242" i="2" s="1"/>
  <c r="J285" i="2"/>
  <c r="J273" i="2"/>
  <c r="J259" i="2"/>
  <c r="J245" i="2"/>
  <c r="J234" i="2"/>
  <c r="R234" i="2"/>
  <c r="U233" i="2"/>
  <c r="V233" i="2" s="1"/>
  <c r="W233" i="2" s="1"/>
  <c r="X233" i="2" s="1"/>
  <c r="Z233" i="2" s="1"/>
  <c r="J232" i="2"/>
  <c r="O232" i="2"/>
  <c r="R232" i="2" s="1"/>
  <c r="O231" i="2"/>
  <c r="R231" i="2" s="1"/>
  <c r="U231" i="2" s="1"/>
  <c r="V231" i="2" s="1"/>
  <c r="J231" i="2"/>
  <c r="O229" i="2"/>
  <c r="R229" i="2" s="1"/>
  <c r="J229" i="2"/>
  <c r="U228" i="2"/>
  <c r="V228" i="2" s="1"/>
  <c r="J228" i="2"/>
  <c r="O227" i="2"/>
  <c r="R227" i="2" s="1"/>
  <c r="J227" i="2"/>
  <c r="U226" i="2"/>
  <c r="V226" i="2" s="1"/>
  <c r="W226" i="2" s="1"/>
  <c r="X226" i="2" s="1"/>
  <c r="Z226" i="2" s="1"/>
  <c r="O225" i="2"/>
  <c r="R225" i="2" s="1"/>
  <c r="J225" i="2"/>
  <c r="U224" i="2"/>
  <c r="V224" i="2" s="1"/>
  <c r="W224" i="2" s="1"/>
  <c r="X224" i="2" s="1"/>
  <c r="Z224" i="2" s="1"/>
  <c r="O223" i="2"/>
  <c r="R223" i="2" s="1"/>
  <c r="J223" i="2"/>
  <c r="V222" i="2"/>
  <c r="W222" i="2" s="1"/>
  <c r="X222" i="2" s="1"/>
  <c r="Z222" i="2" s="1"/>
  <c r="U221" i="2"/>
  <c r="V221" i="2" s="1"/>
  <c r="J221" i="2"/>
  <c r="U220" i="2"/>
  <c r="V220" i="2" s="1"/>
  <c r="W220" i="2" s="1"/>
  <c r="X220" i="2" s="1"/>
  <c r="Z220" i="2" s="1"/>
  <c r="O219" i="2"/>
  <c r="R219" i="2" s="1"/>
  <c r="J219" i="2"/>
  <c r="J218" i="2"/>
  <c r="O218" i="2"/>
  <c r="R218" i="2" s="1"/>
  <c r="O217" i="2"/>
  <c r="R217" i="2" s="1"/>
  <c r="J217" i="2"/>
  <c r="U216" i="2"/>
  <c r="V216" i="2" s="1"/>
  <c r="W216" i="2" s="1"/>
  <c r="X216" i="2" s="1"/>
  <c r="Z216" i="2" s="1"/>
  <c r="O215" i="2"/>
  <c r="R215" i="2" s="1"/>
  <c r="J215" i="2"/>
  <c r="O214" i="2"/>
  <c r="R214" i="2" s="1"/>
  <c r="O213" i="2"/>
  <c r="R213" i="2" s="1"/>
  <c r="U212" i="2"/>
  <c r="V212" i="2" s="1"/>
  <c r="W212" i="2" s="1"/>
  <c r="X212" i="2" s="1"/>
  <c r="Z212" i="2" s="1"/>
  <c r="O211" i="2"/>
  <c r="R211" i="2" s="1"/>
  <c r="J211" i="2"/>
  <c r="O210" i="2"/>
  <c r="R210" i="2" s="1"/>
  <c r="U210" i="2" s="1"/>
  <c r="V210" i="2" s="1"/>
  <c r="J210" i="2"/>
  <c r="U209" i="2"/>
  <c r="V209" i="2" s="1"/>
  <c r="W209" i="2" s="1"/>
  <c r="X209" i="2" s="1"/>
  <c r="Z209" i="2" s="1"/>
  <c r="O208" i="2"/>
  <c r="R208" i="2" s="1"/>
  <c r="J208" i="2"/>
  <c r="J207" i="2"/>
  <c r="O207" i="2"/>
  <c r="R207" i="2" s="1"/>
  <c r="U206" i="2"/>
  <c r="V206" i="2" s="1"/>
  <c r="W206" i="2" s="1"/>
  <c r="X206" i="2" s="1"/>
  <c r="Z206" i="2" s="1"/>
  <c r="O205" i="2"/>
  <c r="R205" i="2" s="1"/>
  <c r="J205" i="2"/>
  <c r="U204" i="2"/>
  <c r="V204" i="2" s="1"/>
  <c r="W204" i="2" s="1"/>
  <c r="X204" i="2" s="1"/>
  <c r="Z204" i="2" s="1"/>
  <c r="O203" i="2"/>
  <c r="R203" i="2" s="1"/>
  <c r="R200" i="2"/>
  <c r="J200" i="2"/>
  <c r="O199" i="2"/>
  <c r="R199" i="2" s="1"/>
  <c r="U198" i="2"/>
  <c r="V198" i="2" s="1"/>
  <c r="W198" i="2" s="1"/>
  <c r="X198" i="2" s="1"/>
  <c r="Z198" i="2" s="1"/>
  <c r="O197" i="2"/>
  <c r="R197" i="2" s="1"/>
  <c r="J194" i="2"/>
  <c r="R194" i="2"/>
  <c r="V193" i="2"/>
  <c r="W193" i="2" s="1"/>
  <c r="X193" i="2" s="1"/>
  <c r="Z193" i="2" s="1"/>
  <c r="J192" i="2"/>
  <c r="O192" i="2"/>
  <c r="R192" i="2" s="1"/>
  <c r="U191" i="2"/>
  <c r="V191" i="2" s="1"/>
  <c r="W191" i="2" s="1"/>
  <c r="X191" i="2" s="1"/>
  <c r="Z191" i="2" s="1"/>
  <c r="O190" i="2"/>
  <c r="R190" i="2" s="1"/>
  <c r="J190" i="2"/>
  <c r="J189" i="2"/>
  <c r="O189" i="2"/>
  <c r="R189" i="2" s="1"/>
  <c r="V188" i="2"/>
  <c r="W188" i="2" s="1"/>
  <c r="X188" i="2" s="1"/>
  <c r="Z188" i="2" s="1"/>
  <c r="O187" i="2"/>
  <c r="R187" i="2" s="1"/>
  <c r="J187" i="2"/>
  <c r="O186" i="2"/>
  <c r="R186" i="2" s="1"/>
  <c r="J186" i="2"/>
  <c r="O109" i="2"/>
  <c r="G86" i="2"/>
  <c r="G80" i="2"/>
  <c r="G13" i="2"/>
  <c r="H13" i="2" s="1"/>
  <c r="G14" i="2"/>
  <c r="G15" i="2"/>
  <c r="H15" i="2" s="1"/>
  <c r="G16" i="2"/>
  <c r="H16" i="2" s="1"/>
  <c r="G17" i="2"/>
  <c r="H17" i="2" s="1"/>
  <c r="G19" i="2"/>
  <c r="G20" i="2"/>
  <c r="H20" i="2" s="1"/>
  <c r="G22" i="2"/>
  <c r="G23" i="2"/>
  <c r="G24" i="2"/>
  <c r="H24" i="2" s="1"/>
  <c r="G26" i="2"/>
  <c r="H26" i="2" s="1"/>
  <c r="G28" i="2"/>
  <c r="H28" i="2" s="1"/>
  <c r="G30" i="2"/>
  <c r="H30" i="2" s="1"/>
  <c r="G31" i="2"/>
  <c r="G33" i="2"/>
  <c r="G34" i="2"/>
  <c r="G36" i="2"/>
  <c r="H36" i="2" s="1"/>
  <c r="G41" i="2"/>
  <c r="G42" i="2"/>
  <c r="G43" i="2"/>
  <c r="G44" i="2"/>
  <c r="G45" i="2"/>
  <c r="G46" i="2"/>
  <c r="G47" i="2"/>
  <c r="G48" i="2"/>
  <c r="H48" i="2" s="1"/>
  <c r="G49" i="2"/>
  <c r="H49" i="2" s="1"/>
  <c r="G50" i="2"/>
  <c r="H50" i="2" s="1"/>
  <c r="G52" i="2"/>
  <c r="G53" i="2"/>
  <c r="G54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1" i="2"/>
  <c r="O81" i="2" s="1"/>
  <c r="G82" i="2"/>
  <c r="G83" i="2"/>
  <c r="O83" i="2" s="1"/>
  <c r="G84" i="2"/>
  <c r="H84" i="2" s="1"/>
  <c r="G85" i="2"/>
  <c r="O85" i="2" s="1"/>
  <c r="G87" i="2"/>
  <c r="O87" i="2" s="1"/>
  <c r="G88" i="2"/>
  <c r="H88" i="2" s="1"/>
  <c r="G90" i="2"/>
  <c r="H90" i="2" s="1"/>
  <c r="G91" i="2"/>
  <c r="O91" i="2" s="1"/>
  <c r="G93" i="2"/>
  <c r="H93" i="2" s="1"/>
  <c r="O93" i="2" s="1"/>
  <c r="G94" i="2"/>
  <c r="H94" i="2" s="1"/>
  <c r="O94" i="2" s="1"/>
  <c r="G96" i="2"/>
  <c r="H96" i="2" s="1"/>
  <c r="O96" i="2" s="1"/>
  <c r="G100" i="2"/>
  <c r="H100" i="2" s="1"/>
  <c r="O100" i="2" s="1"/>
  <c r="G101" i="2"/>
  <c r="H101" i="2" s="1"/>
  <c r="O101" i="2" s="1"/>
  <c r="G103" i="2"/>
  <c r="H103" i="2" s="1"/>
  <c r="O103" i="2" s="1"/>
  <c r="G104" i="2"/>
  <c r="H104" i="2" s="1"/>
  <c r="O104" i="2" s="1"/>
  <c r="G106" i="2"/>
  <c r="H106" i="2" s="1"/>
  <c r="O106" i="2" s="1"/>
  <c r="G107" i="2"/>
  <c r="H107" i="2" s="1"/>
  <c r="O107" i="2" s="1"/>
  <c r="G110" i="2"/>
  <c r="H110" i="2" s="1"/>
  <c r="O110" i="2" s="1"/>
  <c r="G111" i="2"/>
  <c r="H111" i="2" s="1"/>
  <c r="O111" i="2" s="1"/>
  <c r="G113" i="2"/>
  <c r="H113" i="2" s="1"/>
  <c r="O113" i="2" s="1"/>
  <c r="G115" i="2"/>
  <c r="H115" i="2" s="1"/>
  <c r="O115" i="2" s="1"/>
  <c r="G116" i="2"/>
  <c r="H116" i="2" s="1"/>
  <c r="O116" i="2" s="1"/>
  <c r="G118" i="2"/>
  <c r="H118" i="2" s="1"/>
  <c r="O118" i="2" s="1"/>
  <c r="G119" i="2"/>
  <c r="H119" i="2" s="1"/>
  <c r="O119" i="2" s="1"/>
  <c r="G121" i="2"/>
  <c r="H121" i="2" s="1"/>
  <c r="O121" i="2" s="1"/>
  <c r="G123" i="2"/>
  <c r="H123" i="2" s="1"/>
  <c r="O123" i="2" s="1"/>
  <c r="G124" i="2"/>
  <c r="H124" i="2" s="1"/>
  <c r="O124" i="2" s="1"/>
  <c r="G126" i="2"/>
  <c r="H126" i="2" s="1"/>
  <c r="O126" i="2" s="1"/>
  <c r="G128" i="2"/>
  <c r="H128" i="2" s="1"/>
  <c r="O128" i="2" s="1"/>
  <c r="G129" i="2"/>
  <c r="H129" i="2" s="1"/>
  <c r="O129" i="2" s="1"/>
  <c r="G130" i="2"/>
  <c r="G131" i="2"/>
  <c r="H131" i="2" s="1"/>
  <c r="O131" i="2" s="1"/>
  <c r="G132" i="2"/>
  <c r="H132" i="2" s="1"/>
  <c r="O132" i="2" s="1"/>
  <c r="G134" i="2"/>
  <c r="H134" i="2" s="1"/>
  <c r="O134" i="2" s="1"/>
  <c r="G135" i="2"/>
  <c r="H135" i="2" s="1"/>
  <c r="O135" i="2" s="1"/>
  <c r="G137" i="2"/>
  <c r="H137" i="2" s="1"/>
  <c r="O137" i="2" s="1"/>
  <c r="G139" i="2"/>
  <c r="H139" i="2" s="1"/>
  <c r="G142" i="2"/>
  <c r="H142" i="2" s="1"/>
  <c r="O142" i="2" s="1"/>
  <c r="G144" i="2"/>
  <c r="H144" i="2" s="1"/>
  <c r="O144" i="2" s="1"/>
  <c r="G145" i="2"/>
  <c r="H145" i="2" s="1"/>
  <c r="G149" i="2"/>
  <c r="H149" i="2" s="1"/>
  <c r="O149" i="2" s="1"/>
  <c r="G150" i="2"/>
  <c r="H150" i="2" s="1"/>
  <c r="O150" i="2" s="1"/>
  <c r="G151" i="2"/>
  <c r="H151" i="2" s="1"/>
  <c r="G153" i="2"/>
  <c r="H153" i="2" s="1"/>
  <c r="O153" i="2" s="1"/>
  <c r="G155" i="2"/>
  <c r="H155" i="2" s="1"/>
  <c r="O155" i="2" s="1"/>
  <c r="G157" i="2"/>
  <c r="H157" i="2" s="1"/>
  <c r="O157" i="2" s="1"/>
  <c r="G159" i="2"/>
  <c r="H159" i="2" s="1"/>
  <c r="O159" i="2" s="1"/>
  <c r="G161" i="2"/>
  <c r="H161" i="2" s="1"/>
  <c r="O161" i="2" s="1"/>
  <c r="G163" i="2"/>
  <c r="H163" i="2" s="1"/>
  <c r="O163" i="2" s="1"/>
  <c r="G165" i="2"/>
  <c r="H165" i="2" s="1"/>
  <c r="O165" i="2" s="1"/>
  <c r="G167" i="2"/>
  <c r="H167" i="2" s="1"/>
  <c r="O167" i="2" s="1"/>
  <c r="G168" i="2"/>
  <c r="H168" i="2" s="1"/>
  <c r="O168" i="2" s="1"/>
  <c r="G169" i="2"/>
  <c r="H169" i="2" s="1"/>
  <c r="O169" i="2" s="1"/>
  <c r="G170" i="2"/>
  <c r="H170" i="2" s="1"/>
  <c r="O170" i="2" s="1"/>
  <c r="G171" i="2"/>
  <c r="H171" i="2" s="1"/>
  <c r="O171" i="2" s="1"/>
  <c r="G172" i="2"/>
  <c r="H172" i="2" s="1"/>
  <c r="O172" i="2" s="1"/>
  <c r="G173" i="2"/>
  <c r="H173" i="2" s="1"/>
  <c r="O173" i="2" s="1"/>
  <c r="G174" i="2"/>
  <c r="H174" i="2" s="1"/>
  <c r="O174" i="2" s="1"/>
  <c r="G176" i="2"/>
  <c r="H176" i="2" s="1"/>
  <c r="O176" i="2" s="1"/>
  <c r="G178" i="2"/>
  <c r="H178" i="2" s="1"/>
  <c r="O178" i="2" s="1"/>
  <c r="G180" i="2"/>
  <c r="H180" i="2" s="1"/>
  <c r="O180" i="2" s="1"/>
  <c r="O181" i="2"/>
  <c r="G183" i="2"/>
  <c r="H183" i="2" s="1"/>
  <c r="O183" i="2" s="1"/>
  <c r="G184" i="2"/>
  <c r="H184" i="2" s="1"/>
  <c r="O184" i="2" s="1"/>
  <c r="V425" i="2" l="1"/>
  <c r="W425" i="2" s="1"/>
  <c r="X425" i="2" s="1"/>
  <c r="Z425" i="2" s="1"/>
  <c r="V395" i="2"/>
  <c r="W395" i="2" s="1"/>
  <c r="X395" i="2" s="1"/>
  <c r="Z395" i="2" s="1"/>
  <c r="W410" i="2"/>
  <c r="X410" i="2" s="1"/>
  <c r="Z410" i="2" s="1"/>
  <c r="W338" i="2"/>
  <c r="X338" i="2" s="1"/>
  <c r="Z338" i="2" s="1"/>
  <c r="W353" i="2"/>
  <c r="X353" i="2" s="1"/>
  <c r="Z353" i="2" s="1"/>
  <c r="W284" i="2"/>
  <c r="X284" i="2" s="1"/>
  <c r="Z284" i="2" s="1"/>
  <c r="W318" i="2"/>
  <c r="X318" i="2" s="1"/>
  <c r="Z318" i="2" s="1"/>
  <c r="W415" i="2"/>
  <c r="X415" i="2" s="1"/>
  <c r="Z415" i="2" s="1"/>
  <c r="V409" i="2"/>
  <c r="W409" i="2" s="1"/>
  <c r="X409" i="2" s="1"/>
  <c r="Z409" i="2" s="1"/>
  <c r="W422" i="2"/>
  <c r="X422" i="2" s="1"/>
  <c r="Z422" i="2" s="1"/>
  <c r="V402" i="2"/>
  <c r="W402" i="2" s="1"/>
  <c r="X402" i="2" s="1"/>
  <c r="Z402" i="2" s="1"/>
  <c r="W368" i="2"/>
  <c r="X368" i="2" s="1"/>
  <c r="Z368" i="2" s="1"/>
  <c r="W424" i="2"/>
  <c r="X424" i="2" s="1"/>
  <c r="Z424" i="2" s="1"/>
  <c r="V397" i="2"/>
  <c r="W397" i="2" s="1"/>
  <c r="X397" i="2" s="1"/>
  <c r="Z397" i="2" s="1"/>
  <c r="W404" i="2"/>
  <c r="X404" i="2" s="1"/>
  <c r="Z404" i="2" s="1"/>
  <c r="W398" i="2"/>
  <c r="X398" i="2" s="1"/>
  <c r="Z398" i="2" s="1"/>
  <c r="W394" i="2"/>
  <c r="X394" i="2" s="1"/>
  <c r="Z394" i="2" s="1"/>
  <c r="W400" i="2"/>
  <c r="X400" i="2" s="1"/>
  <c r="Z400" i="2" s="1"/>
  <c r="W399" i="2"/>
  <c r="X399" i="2" s="1"/>
  <c r="Z399" i="2" s="1"/>
  <c r="W412" i="2"/>
  <c r="X412" i="2" s="1"/>
  <c r="Z412" i="2" s="1"/>
  <c r="W406" i="2"/>
  <c r="X406" i="2" s="1"/>
  <c r="Z406" i="2" s="1"/>
  <c r="W423" i="2"/>
  <c r="X423" i="2" s="1"/>
  <c r="Z423" i="2" s="1"/>
  <c r="V426" i="2"/>
  <c r="W426" i="2" s="1"/>
  <c r="X426" i="2" s="1"/>
  <c r="Z426" i="2" s="1"/>
  <c r="W403" i="2"/>
  <c r="X403" i="2" s="1"/>
  <c r="Z403" i="2" s="1"/>
  <c r="V427" i="2"/>
  <c r="W427" i="2" s="1"/>
  <c r="X427" i="2" s="1"/>
  <c r="Z427" i="2" s="1"/>
  <c r="W418" i="2"/>
  <c r="X418" i="2" s="1"/>
  <c r="Z418" i="2" s="1"/>
  <c r="V419" i="2"/>
  <c r="W419" i="2" s="1"/>
  <c r="X419" i="2" s="1"/>
  <c r="Z419" i="2" s="1"/>
  <c r="V389" i="2"/>
  <c r="W389" i="2" s="1"/>
  <c r="X389" i="2" s="1"/>
  <c r="Z389" i="2" s="1"/>
  <c r="W411" i="2"/>
  <c r="X411" i="2" s="1"/>
  <c r="Z411" i="2" s="1"/>
  <c r="U396" i="2"/>
  <c r="V396" i="2" s="1"/>
  <c r="W396" i="2" s="1"/>
  <c r="X396" i="2" s="1"/>
  <c r="Z396" i="2" s="1"/>
  <c r="V413" i="2"/>
  <c r="W413" i="2" s="1"/>
  <c r="X413" i="2" s="1"/>
  <c r="Z413" i="2" s="1"/>
  <c r="W416" i="2"/>
  <c r="X416" i="2" s="1"/>
  <c r="Z416" i="2" s="1"/>
  <c r="U405" i="2"/>
  <c r="V405" i="2" s="1"/>
  <c r="W405" i="2" s="1"/>
  <c r="X405" i="2" s="1"/>
  <c r="Z405" i="2" s="1"/>
  <c r="W430" i="2"/>
  <c r="X430" i="2" s="1"/>
  <c r="Z430" i="2" s="1"/>
  <c r="U391" i="2"/>
  <c r="V391" i="2" s="1"/>
  <c r="W391" i="2" s="1"/>
  <c r="X391" i="2" s="1"/>
  <c r="Z391" i="2" s="1"/>
  <c r="W428" i="2"/>
  <c r="X428" i="2" s="1"/>
  <c r="Z428" i="2" s="1"/>
  <c r="V421" i="2"/>
  <c r="W421" i="2" s="1"/>
  <c r="X421" i="2" s="1"/>
  <c r="Z421" i="2" s="1"/>
  <c r="V390" i="2"/>
  <c r="W390" i="2" s="1"/>
  <c r="X390" i="2" s="1"/>
  <c r="Z390" i="2" s="1"/>
  <c r="W392" i="2"/>
  <c r="X392" i="2" s="1"/>
  <c r="Z392" i="2" s="1"/>
  <c r="U420" i="2"/>
  <c r="V420" i="2" s="1"/>
  <c r="W420" i="2" s="1"/>
  <c r="X420" i="2" s="1"/>
  <c r="Z420" i="2" s="1"/>
  <c r="U393" i="2"/>
  <c r="V393" i="2" s="1"/>
  <c r="W393" i="2" s="1"/>
  <c r="X393" i="2" s="1"/>
  <c r="Z393" i="2" s="1"/>
  <c r="V407" i="2"/>
  <c r="W407" i="2" s="1"/>
  <c r="X407" i="2" s="1"/>
  <c r="Z407" i="2" s="1"/>
  <c r="V414" i="2"/>
  <c r="W414" i="2" s="1"/>
  <c r="X414" i="2" s="1"/>
  <c r="Z414" i="2" s="1"/>
  <c r="U429" i="2"/>
  <c r="V429" i="2" s="1"/>
  <c r="W429" i="2" s="1"/>
  <c r="X429" i="2" s="1"/>
  <c r="Z429" i="2" s="1"/>
  <c r="U417" i="2"/>
  <c r="V417" i="2" s="1"/>
  <c r="W417" i="2" s="1"/>
  <c r="X417" i="2" s="1"/>
  <c r="Z417" i="2" s="1"/>
  <c r="V401" i="2"/>
  <c r="W401" i="2" s="1"/>
  <c r="X401" i="2" s="1"/>
  <c r="Z401" i="2" s="1"/>
  <c r="U408" i="2"/>
  <c r="V408" i="2" s="1"/>
  <c r="W408" i="2" s="1"/>
  <c r="X408" i="2" s="1"/>
  <c r="Z408" i="2" s="1"/>
  <c r="W383" i="2"/>
  <c r="X383" i="2" s="1"/>
  <c r="Z383" i="2" s="1"/>
  <c r="U387" i="2"/>
  <c r="V387" i="2" s="1"/>
  <c r="W387" i="2" s="1"/>
  <c r="X387" i="2" s="1"/>
  <c r="Z387" i="2" s="1"/>
  <c r="U386" i="2"/>
  <c r="V386" i="2" s="1"/>
  <c r="W386" i="2" s="1"/>
  <c r="X386" i="2" s="1"/>
  <c r="Z386" i="2" s="1"/>
  <c r="X385" i="2"/>
  <c r="Z385" i="2" s="1"/>
  <c r="U384" i="2"/>
  <c r="V384" i="2" s="1"/>
  <c r="W384" i="2" s="1"/>
  <c r="X384" i="2" s="1"/>
  <c r="Z384" i="2" s="1"/>
  <c r="W382" i="2"/>
  <c r="X382" i="2" s="1"/>
  <c r="Z382" i="2" s="1"/>
  <c r="U380" i="2"/>
  <c r="V380" i="2" s="1"/>
  <c r="W380" i="2" s="1"/>
  <c r="X380" i="2" s="1"/>
  <c r="Z380" i="2" s="1"/>
  <c r="V378" i="2"/>
  <c r="W378" i="2" s="1"/>
  <c r="X378" i="2" s="1"/>
  <c r="Z378" i="2" s="1"/>
  <c r="V377" i="2"/>
  <c r="W377" i="2" s="1"/>
  <c r="X377" i="2" s="1"/>
  <c r="Z377" i="2" s="1"/>
  <c r="W375" i="2"/>
  <c r="X375" i="2" s="1"/>
  <c r="Z375" i="2" s="1"/>
  <c r="V372" i="2"/>
  <c r="X372" i="2" s="1"/>
  <c r="Z372" i="2" s="1"/>
  <c r="W370" i="2"/>
  <c r="X370" i="2" s="1"/>
  <c r="Z370" i="2" s="1"/>
  <c r="V369" i="2"/>
  <c r="W369" i="2" s="1"/>
  <c r="X369" i="2" s="1"/>
  <c r="Z369" i="2" s="1"/>
  <c r="W367" i="2"/>
  <c r="X367" i="2" s="1"/>
  <c r="Z367" i="2" s="1"/>
  <c r="W359" i="2"/>
  <c r="X359" i="2" s="1"/>
  <c r="Z359" i="2" s="1"/>
  <c r="V365" i="2"/>
  <c r="W365" i="2" s="1"/>
  <c r="X365" i="2" s="1"/>
  <c r="Z365" i="2" s="1"/>
  <c r="W302" i="2"/>
  <c r="X302" i="2" s="1"/>
  <c r="Z302" i="2" s="1"/>
  <c r="W352" i="2"/>
  <c r="X352" i="2" s="1"/>
  <c r="Z352" i="2" s="1"/>
  <c r="W364" i="2"/>
  <c r="X364" i="2" s="1"/>
  <c r="Z364" i="2" s="1"/>
  <c r="W360" i="2"/>
  <c r="X360" i="2" s="1"/>
  <c r="Z360" i="2" s="1"/>
  <c r="W350" i="2"/>
  <c r="X350" i="2" s="1"/>
  <c r="Z350" i="2" s="1"/>
  <c r="W342" i="2"/>
  <c r="X342" i="2" s="1"/>
  <c r="Z342" i="2" s="1"/>
  <c r="W341" i="2"/>
  <c r="X341" i="2" s="1"/>
  <c r="Z341" i="2" s="1"/>
  <c r="W340" i="2"/>
  <c r="X340" i="2" s="1"/>
  <c r="Z340" i="2" s="1"/>
  <c r="X334" i="2"/>
  <c r="Z334" i="2" s="1"/>
  <c r="W319" i="2"/>
  <c r="X319" i="2" s="1"/>
  <c r="Z319" i="2" s="1"/>
  <c r="W307" i="2"/>
  <c r="X307" i="2" s="1"/>
  <c r="Z307" i="2" s="1"/>
  <c r="W362" i="2"/>
  <c r="X362" i="2" s="1"/>
  <c r="Z362" i="2" s="1"/>
  <c r="W363" i="2"/>
  <c r="X363" i="2" s="1"/>
  <c r="Z363" i="2" s="1"/>
  <c r="W339" i="2"/>
  <c r="X339" i="2" s="1"/>
  <c r="Z339" i="2" s="1"/>
  <c r="X309" i="2"/>
  <c r="Z309" i="2" s="1"/>
  <c r="W345" i="2"/>
  <c r="X345" i="2" s="1"/>
  <c r="Z345" i="2" s="1"/>
  <c r="X304" i="2"/>
  <c r="Z304" i="2" s="1"/>
  <c r="W315" i="2"/>
  <c r="X315" i="2" s="1"/>
  <c r="Z315" i="2" s="1"/>
  <c r="X361" i="2"/>
  <c r="Z361" i="2" s="1"/>
  <c r="X325" i="2"/>
  <c r="Z325" i="2" s="1"/>
  <c r="W324" i="2"/>
  <c r="X324" i="2" s="1"/>
  <c r="Z324" i="2" s="1"/>
  <c r="W355" i="2"/>
  <c r="X355" i="2" s="1"/>
  <c r="Z355" i="2" s="1"/>
  <c r="W329" i="2"/>
  <c r="X329" i="2" s="1"/>
  <c r="Z329" i="2" s="1"/>
  <c r="W320" i="2"/>
  <c r="X320" i="2" s="1"/>
  <c r="Z320" i="2" s="1"/>
  <c r="W366" i="2"/>
  <c r="X366" i="2" s="1"/>
  <c r="Z366" i="2" s="1"/>
  <c r="W357" i="2"/>
  <c r="X357" i="2" s="1"/>
  <c r="Z357" i="2" s="1"/>
  <c r="W316" i="2"/>
  <c r="X316" i="2" s="1"/>
  <c r="Z316" i="2" s="1"/>
  <c r="V297" i="2"/>
  <c r="W297" i="2" s="1"/>
  <c r="X297" i="2" s="1"/>
  <c r="Z297" i="2" s="1"/>
  <c r="V295" i="2"/>
  <c r="W295" i="2" s="1"/>
  <c r="X295" i="2" s="1"/>
  <c r="Z295" i="2" s="1"/>
  <c r="W291" i="2"/>
  <c r="X291" i="2" s="1"/>
  <c r="Z291" i="2" s="1"/>
  <c r="W290" i="2"/>
  <c r="X290" i="2" s="1"/>
  <c r="Z290" i="2" s="1"/>
  <c r="W317" i="2"/>
  <c r="X317" i="2" s="1"/>
  <c r="Z317" i="2" s="1"/>
  <c r="W303" i="2"/>
  <c r="X303" i="2" s="1"/>
  <c r="Z303" i="2" s="1"/>
  <c r="W337" i="2"/>
  <c r="X337" i="2" s="1"/>
  <c r="Z337" i="2" s="1"/>
  <c r="W349" i="2"/>
  <c r="X349" i="2" s="1"/>
  <c r="Z349" i="2" s="1"/>
  <c r="W300" i="2"/>
  <c r="X300" i="2" s="1"/>
  <c r="Z300" i="2" s="1"/>
  <c r="W343" i="2"/>
  <c r="X343" i="2" s="1"/>
  <c r="Z343" i="2" s="1"/>
  <c r="X356" i="2"/>
  <c r="Z356" i="2" s="1"/>
  <c r="W333" i="2"/>
  <c r="X333" i="2" s="1"/>
  <c r="Z333" i="2" s="1"/>
  <c r="X347" i="2"/>
  <c r="Z347" i="2" s="1"/>
  <c r="W308" i="2"/>
  <c r="X308" i="2" s="1"/>
  <c r="Z308" i="2" s="1"/>
  <c r="W328" i="2"/>
  <c r="X328" i="2" s="1"/>
  <c r="Z328" i="2" s="1"/>
  <c r="U298" i="2"/>
  <c r="V298" i="2" s="1"/>
  <c r="W298" i="2" s="1"/>
  <c r="X298" i="2" s="1"/>
  <c r="Z298" i="2" s="1"/>
  <c r="W354" i="2"/>
  <c r="X354" i="2" s="1"/>
  <c r="Z354" i="2" s="1"/>
  <c r="X344" i="2"/>
  <c r="Z344" i="2" s="1"/>
  <c r="W299" i="2"/>
  <c r="X299" i="2" s="1"/>
  <c r="Z299" i="2" s="1"/>
  <c r="W288" i="2"/>
  <c r="X288" i="2" s="1"/>
  <c r="Z288" i="2" s="1"/>
  <c r="W235" i="2"/>
  <c r="X235" i="2" s="1"/>
  <c r="Z235" i="2" s="1"/>
  <c r="V287" i="2"/>
  <c r="W287" i="2" s="1"/>
  <c r="X287" i="2" s="1"/>
  <c r="Z287" i="2" s="1"/>
  <c r="W285" i="2"/>
  <c r="X285" i="2" s="1"/>
  <c r="Z285" i="2" s="1"/>
  <c r="W273" i="2"/>
  <c r="X273" i="2" s="1"/>
  <c r="Z273" i="2" s="1"/>
  <c r="W263" i="2"/>
  <c r="X263" i="2" s="1"/>
  <c r="Z263" i="2" s="1"/>
  <c r="W262" i="2"/>
  <c r="X262" i="2" s="1"/>
  <c r="Z262" i="2" s="1"/>
  <c r="W246" i="2"/>
  <c r="X246" i="2" s="1"/>
  <c r="Z246" i="2" s="1"/>
  <c r="W245" i="2"/>
  <c r="X245" i="2" s="1"/>
  <c r="Z245" i="2" s="1"/>
  <c r="V244" i="2"/>
  <c r="W244" i="2" s="1"/>
  <c r="X244" i="2" s="1"/>
  <c r="Z244" i="2" s="1"/>
  <c r="U255" i="2"/>
  <c r="V255" i="2" s="1"/>
  <c r="X255" i="2" s="1"/>
  <c r="Z255" i="2" s="1"/>
  <c r="W247" i="2"/>
  <c r="X247" i="2" s="1"/>
  <c r="Z247" i="2" s="1"/>
  <c r="U271" i="2"/>
  <c r="V271" i="2" s="1"/>
  <c r="W271" i="2" s="1"/>
  <c r="X271" i="2" s="1"/>
  <c r="Z271" i="2" s="1"/>
  <c r="U279" i="2"/>
  <c r="V279" i="2" s="1"/>
  <c r="W279" i="2" s="1"/>
  <c r="X279" i="2" s="1"/>
  <c r="Z279" i="2" s="1"/>
  <c r="U236" i="2"/>
  <c r="V236" i="2" s="1"/>
  <c r="W236" i="2" s="1"/>
  <c r="X236" i="2" s="1"/>
  <c r="Z236" i="2" s="1"/>
  <c r="U278" i="2"/>
  <c r="V278" i="2" s="1"/>
  <c r="W278" i="2" s="1"/>
  <c r="X278" i="2" s="1"/>
  <c r="Z278" i="2" s="1"/>
  <c r="V266" i="2"/>
  <c r="W266" i="2" s="1"/>
  <c r="X266" i="2" s="1"/>
  <c r="Z266" i="2" s="1"/>
  <c r="U289" i="2"/>
  <c r="V289" i="2" s="1"/>
  <c r="W289" i="2" s="1"/>
  <c r="X289" i="2" s="1"/>
  <c r="Z289" i="2" s="1"/>
  <c r="U265" i="2"/>
  <c r="V265" i="2" s="1"/>
  <c r="W265" i="2" s="1"/>
  <c r="X265" i="2" s="1"/>
  <c r="Z265" i="2" s="1"/>
  <c r="W275" i="2"/>
  <c r="X275" i="2" s="1"/>
  <c r="Z275" i="2" s="1"/>
  <c r="U283" i="2"/>
  <c r="V283" i="2" s="1"/>
  <c r="W283" i="2" s="1"/>
  <c r="X283" i="2" s="1"/>
  <c r="Z283" i="2" s="1"/>
  <c r="U264" i="2"/>
  <c r="V264" i="2" s="1"/>
  <c r="W264" i="2" s="1"/>
  <c r="X264" i="2" s="1"/>
  <c r="Z264" i="2" s="1"/>
  <c r="U276" i="2"/>
  <c r="V276" i="2" s="1"/>
  <c r="W276" i="2" s="1"/>
  <c r="X276" i="2" s="1"/>
  <c r="Z276" i="2" s="1"/>
  <c r="U268" i="2"/>
  <c r="V268" i="2" s="1"/>
  <c r="W268" i="2" s="1"/>
  <c r="X268" i="2" s="1"/>
  <c r="Z268" i="2" s="1"/>
  <c r="U277" i="2"/>
  <c r="V277" i="2" s="1"/>
  <c r="W277" i="2" s="1"/>
  <c r="X277" i="2" s="1"/>
  <c r="Z277" i="2" s="1"/>
  <c r="U241" i="2"/>
  <c r="V241" i="2" s="1"/>
  <c r="W241" i="2" s="1"/>
  <c r="X241" i="2" s="1"/>
  <c r="Z241" i="2" s="1"/>
  <c r="U239" i="2"/>
  <c r="V239" i="2" s="1"/>
  <c r="W239" i="2" s="1"/>
  <c r="X239" i="2" s="1"/>
  <c r="Z239" i="2" s="1"/>
  <c r="U282" i="2"/>
  <c r="V282" i="2" s="1"/>
  <c r="W282" i="2" s="1"/>
  <c r="X282" i="2" s="1"/>
  <c r="Z282" i="2" s="1"/>
  <c r="U269" i="2"/>
  <c r="V269" i="2" s="1"/>
  <c r="W269" i="2" s="1"/>
  <c r="X269" i="2" s="1"/>
  <c r="Z269" i="2" s="1"/>
  <c r="W231" i="2"/>
  <c r="X231" i="2" s="1"/>
  <c r="Z231" i="2" s="1"/>
  <c r="U281" i="2"/>
  <c r="V281" i="2" s="1"/>
  <c r="W281" i="2" s="1"/>
  <c r="X281" i="2" s="1"/>
  <c r="Z281" i="2" s="1"/>
  <c r="U230" i="2"/>
  <c r="V230" i="2" s="1"/>
  <c r="W230" i="2" s="1"/>
  <c r="X230" i="2" s="1"/>
  <c r="Z230" i="2" s="1"/>
  <c r="U238" i="2"/>
  <c r="V238" i="2" s="1"/>
  <c r="W238" i="2" s="1"/>
  <c r="X238" i="2" s="1"/>
  <c r="Z238" i="2" s="1"/>
  <c r="U249" i="2"/>
  <c r="V249" i="2" s="1"/>
  <c r="W249" i="2" s="1"/>
  <c r="X249" i="2" s="1"/>
  <c r="Z249" i="2" s="1"/>
  <c r="U242" i="2"/>
  <c r="V242" i="2" s="1"/>
  <c r="W242" i="2" s="1"/>
  <c r="X242" i="2" s="1"/>
  <c r="Z242" i="2" s="1"/>
  <c r="U240" i="2"/>
  <c r="V240" i="2" s="1"/>
  <c r="W240" i="2" s="1"/>
  <c r="X240" i="2" s="1"/>
  <c r="Z240" i="2" s="1"/>
  <c r="U267" i="2"/>
  <c r="V267" i="2" s="1"/>
  <c r="W267" i="2" s="1"/>
  <c r="X267" i="2" s="1"/>
  <c r="Z267" i="2" s="1"/>
  <c r="U254" i="2"/>
  <c r="V254" i="2" s="1"/>
  <c r="W254" i="2" s="1"/>
  <c r="X254" i="2" s="1"/>
  <c r="Z254" i="2" s="1"/>
  <c r="U243" i="2"/>
  <c r="V243" i="2" s="1"/>
  <c r="W243" i="2" s="1"/>
  <c r="X243" i="2" s="1"/>
  <c r="Z243" i="2" s="1"/>
  <c r="U280" i="2"/>
  <c r="V280" i="2" s="1"/>
  <c r="W280" i="2" s="1"/>
  <c r="X280" i="2" s="1"/>
  <c r="Z280" i="2" s="1"/>
  <c r="U251" i="2"/>
  <c r="V251" i="2" s="1"/>
  <c r="W251" i="2" s="1"/>
  <c r="X251" i="2" s="1"/>
  <c r="Z251" i="2" s="1"/>
  <c r="U250" i="2"/>
  <c r="V250" i="2" s="1"/>
  <c r="W250" i="2" s="1"/>
  <c r="X250" i="2" s="1"/>
  <c r="Z250" i="2" s="1"/>
  <c r="U253" i="2"/>
  <c r="V253" i="2" s="1"/>
  <c r="W253" i="2" s="1"/>
  <c r="X253" i="2" s="1"/>
  <c r="Z253" i="2" s="1"/>
  <c r="U270" i="2"/>
  <c r="V270" i="2" s="1"/>
  <c r="W270" i="2" s="1"/>
  <c r="X270" i="2" s="1"/>
  <c r="Z270" i="2" s="1"/>
  <c r="U252" i="2"/>
  <c r="V252" i="2" s="1"/>
  <c r="W252" i="2" s="1"/>
  <c r="X252" i="2" s="1"/>
  <c r="Z252" i="2" s="1"/>
  <c r="U248" i="2"/>
  <c r="V248" i="2" s="1"/>
  <c r="W248" i="2" s="1"/>
  <c r="X248" i="2" s="1"/>
  <c r="Z248" i="2" s="1"/>
  <c r="U237" i="2"/>
  <c r="V237" i="2" s="1"/>
  <c r="W237" i="2" s="1"/>
  <c r="X237" i="2" s="1"/>
  <c r="Z237" i="2" s="1"/>
  <c r="U234" i="2"/>
  <c r="V234" i="2" s="1"/>
  <c r="W234" i="2" s="1"/>
  <c r="X234" i="2" s="1"/>
  <c r="Z234" i="2" s="1"/>
  <c r="U232" i="2"/>
  <c r="V232" i="2" s="1"/>
  <c r="W232" i="2" s="1"/>
  <c r="X232" i="2" s="1"/>
  <c r="Z232" i="2" s="1"/>
  <c r="U229" i="2"/>
  <c r="V229" i="2" s="1"/>
  <c r="W229" i="2" s="1"/>
  <c r="X229" i="2" s="1"/>
  <c r="Z229" i="2" s="1"/>
  <c r="W228" i="2"/>
  <c r="X228" i="2" s="1"/>
  <c r="Z228" i="2" s="1"/>
  <c r="U227" i="2"/>
  <c r="V227" i="2" s="1"/>
  <c r="W227" i="2" s="1"/>
  <c r="X227" i="2" s="1"/>
  <c r="Z227" i="2" s="1"/>
  <c r="U225" i="2"/>
  <c r="V225" i="2" s="1"/>
  <c r="W225" i="2" s="1"/>
  <c r="X225" i="2" s="1"/>
  <c r="Z225" i="2" s="1"/>
  <c r="U223" i="2"/>
  <c r="V223" i="2" s="1"/>
  <c r="W223" i="2" s="1"/>
  <c r="X223" i="2" s="1"/>
  <c r="Z223" i="2" s="1"/>
  <c r="W221" i="2"/>
  <c r="X221" i="2" s="1"/>
  <c r="Z221" i="2" s="1"/>
  <c r="U219" i="2"/>
  <c r="V219" i="2" s="1"/>
  <c r="W219" i="2" s="1"/>
  <c r="X219" i="2" s="1"/>
  <c r="Z219" i="2" s="1"/>
  <c r="U218" i="2"/>
  <c r="V218" i="2" s="1"/>
  <c r="W218" i="2" s="1"/>
  <c r="X218" i="2" s="1"/>
  <c r="Z218" i="2" s="1"/>
  <c r="U217" i="2"/>
  <c r="V217" i="2" s="1"/>
  <c r="W217" i="2" s="1"/>
  <c r="X217" i="2" s="1"/>
  <c r="Z217" i="2" s="1"/>
  <c r="U215" i="2"/>
  <c r="V215" i="2" s="1"/>
  <c r="W215" i="2" s="1"/>
  <c r="X215" i="2" s="1"/>
  <c r="Z215" i="2" s="1"/>
  <c r="U214" i="2"/>
  <c r="V214" i="2" s="1"/>
  <c r="W214" i="2" s="1"/>
  <c r="X214" i="2" s="1"/>
  <c r="Z214" i="2" s="1"/>
  <c r="U213" i="2"/>
  <c r="V213" i="2" s="1"/>
  <c r="W213" i="2" s="1"/>
  <c r="X213" i="2" s="1"/>
  <c r="Z213" i="2" s="1"/>
  <c r="U211" i="2"/>
  <c r="V211" i="2" s="1"/>
  <c r="W211" i="2" s="1"/>
  <c r="X211" i="2" s="1"/>
  <c r="Z211" i="2" s="1"/>
  <c r="W210" i="2"/>
  <c r="X210" i="2" s="1"/>
  <c r="Z210" i="2" s="1"/>
  <c r="U208" i="2"/>
  <c r="V208" i="2" s="1"/>
  <c r="W208" i="2" s="1"/>
  <c r="X208" i="2" s="1"/>
  <c r="Z208" i="2" s="1"/>
  <c r="U207" i="2"/>
  <c r="V207" i="2" s="1"/>
  <c r="W207" i="2" s="1"/>
  <c r="X207" i="2" s="1"/>
  <c r="Z207" i="2" s="1"/>
  <c r="U205" i="2"/>
  <c r="V205" i="2" s="1"/>
  <c r="W205" i="2" s="1"/>
  <c r="X205" i="2" s="1"/>
  <c r="Z205" i="2" s="1"/>
  <c r="U203" i="2"/>
  <c r="V203" i="2" s="1"/>
  <c r="W203" i="2" s="1"/>
  <c r="X203" i="2" s="1"/>
  <c r="Z203" i="2" s="1"/>
  <c r="U200" i="2"/>
  <c r="V200" i="2" s="1"/>
  <c r="U199" i="2"/>
  <c r="V199" i="2" s="1"/>
  <c r="W199" i="2" s="1"/>
  <c r="X199" i="2" s="1"/>
  <c r="Z199" i="2" s="1"/>
  <c r="U197" i="2"/>
  <c r="V197" i="2" s="1"/>
  <c r="W197" i="2" s="1"/>
  <c r="X197" i="2" s="1"/>
  <c r="Z197" i="2" s="1"/>
  <c r="U194" i="2"/>
  <c r="V194" i="2" s="1"/>
  <c r="U192" i="2"/>
  <c r="V192" i="2" s="1"/>
  <c r="W192" i="2" s="1"/>
  <c r="X192" i="2" s="1"/>
  <c r="Z192" i="2" s="1"/>
  <c r="U190" i="2"/>
  <c r="V190" i="2" s="1"/>
  <c r="W190" i="2" s="1"/>
  <c r="X190" i="2" s="1"/>
  <c r="Z190" i="2" s="1"/>
  <c r="U189" i="2"/>
  <c r="V189" i="2" s="1"/>
  <c r="W189" i="2" s="1"/>
  <c r="X189" i="2" s="1"/>
  <c r="Z189" i="2" s="1"/>
  <c r="U187" i="2"/>
  <c r="V187" i="2" s="1"/>
  <c r="W187" i="2" s="1"/>
  <c r="X187" i="2" s="1"/>
  <c r="Z187" i="2" s="1"/>
  <c r="U186" i="2"/>
  <c r="V186" i="2" s="1"/>
  <c r="W186" i="2" s="1"/>
  <c r="X186" i="2" s="1"/>
  <c r="Z186" i="2" s="1"/>
  <c r="H87" i="2"/>
  <c r="J87" i="2" s="1"/>
  <c r="H91" i="2"/>
  <c r="J91" i="2" s="1"/>
  <c r="O90" i="2"/>
  <c r="R90" i="2" s="1"/>
  <c r="O88" i="2"/>
  <c r="R88" i="2" s="1"/>
  <c r="H85" i="2"/>
  <c r="J85" i="2" s="1"/>
  <c r="H83" i="2"/>
  <c r="J83" i="2" s="1"/>
  <c r="H82" i="2"/>
  <c r="J82" i="2" s="1"/>
  <c r="H81" i="2"/>
  <c r="J81" i="2" s="1"/>
  <c r="R84" i="2"/>
  <c r="R85" i="2"/>
  <c r="R86" i="2"/>
  <c r="R87" i="2"/>
  <c r="R89" i="2"/>
  <c r="R91" i="2"/>
  <c r="R92" i="2"/>
  <c r="R93" i="2"/>
  <c r="R94" i="2"/>
  <c r="R95" i="2"/>
  <c r="R96" i="2"/>
  <c r="R97" i="2"/>
  <c r="R98" i="2"/>
  <c r="U98" i="2" s="1"/>
  <c r="V98" i="2" s="1"/>
  <c r="R99" i="2"/>
  <c r="R100" i="2"/>
  <c r="R101" i="2"/>
  <c r="R102" i="2"/>
  <c r="R103" i="2"/>
  <c r="R104" i="2"/>
  <c r="U104" i="2" s="1"/>
  <c r="R105" i="2"/>
  <c r="U105" i="2" s="1"/>
  <c r="V105" i="2" s="1"/>
  <c r="R106" i="2"/>
  <c r="R107" i="2"/>
  <c r="U107" i="2" s="1"/>
  <c r="V107" i="2" s="1"/>
  <c r="R108" i="2"/>
  <c r="U108" i="2" s="1"/>
  <c r="R109" i="2"/>
  <c r="R110" i="2"/>
  <c r="U110" i="2" s="1"/>
  <c r="V110" i="2" s="1"/>
  <c r="R111" i="2"/>
  <c r="R112" i="2"/>
  <c r="R113" i="2"/>
  <c r="R114" i="2"/>
  <c r="R115" i="2"/>
  <c r="R116" i="2"/>
  <c r="R117" i="2"/>
  <c r="U117" i="2" s="1"/>
  <c r="V117" i="2" s="1"/>
  <c r="R118" i="2"/>
  <c r="R119" i="2"/>
  <c r="U119" i="2" s="1"/>
  <c r="V119" i="2" s="1"/>
  <c r="R120" i="2"/>
  <c r="U120" i="2" s="1"/>
  <c r="R121" i="2"/>
  <c r="R122" i="2"/>
  <c r="U122" i="2" s="1"/>
  <c r="V122" i="2" s="1"/>
  <c r="R123" i="2"/>
  <c r="R124" i="2"/>
  <c r="R125" i="2"/>
  <c r="R126" i="2"/>
  <c r="R127" i="2"/>
  <c r="R128" i="2"/>
  <c r="R129" i="2"/>
  <c r="U129" i="2" s="1"/>
  <c r="V129" i="2" s="1"/>
  <c r="R130" i="2"/>
  <c r="R131" i="2"/>
  <c r="U131" i="2" s="1"/>
  <c r="V131" i="2" s="1"/>
  <c r="R132" i="2"/>
  <c r="U132" i="2" s="1"/>
  <c r="R133" i="2"/>
  <c r="R134" i="2"/>
  <c r="U134" i="2" s="1"/>
  <c r="V134" i="2" s="1"/>
  <c r="R135" i="2"/>
  <c r="R136" i="2"/>
  <c r="R137" i="2"/>
  <c r="R138" i="2"/>
  <c r="U138" i="2" s="1"/>
  <c r="R139" i="2"/>
  <c r="R142" i="2"/>
  <c r="R143" i="2"/>
  <c r="U143" i="2" s="1"/>
  <c r="V143" i="2" s="1"/>
  <c r="R144" i="2"/>
  <c r="R145" i="2"/>
  <c r="U145" i="2" s="1"/>
  <c r="V145" i="2" s="1"/>
  <c r="R148" i="2"/>
  <c r="U148" i="2" s="1"/>
  <c r="R149" i="2"/>
  <c r="R150" i="2"/>
  <c r="U150" i="2" s="1"/>
  <c r="V150" i="2" s="1"/>
  <c r="R151" i="2"/>
  <c r="R152" i="2"/>
  <c r="R153" i="2"/>
  <c r="R154" i="2"/>
  <c r="R155" i="2"/>
  <c r="R156" i="2"/>
  <c r="R157" i="2"/>
  <c r="U157" i="2" s="1"/>
  <c r="V157" i="2" s="1"/>
  <c r="R158" i="2"/>
  <c r="R159" i="2"/>
  <c r="U159" i="2" s="1"/>
  <c r="V159" i="2" s="1"/>
  <c r="R160" i="2"/>
  <c r="U160" i="2" s="1"/>
  <c r="R161" i="2"/>
  <c r="R162" i="2"/>
  <c r="U162" i="2" s="1"/>
  <c r="V162" i="2" s="1"/>
  <c r="R163" i="2"/>
  <c r="R164" i="2"/>
  <c r="R165" i="2"/>
  <c r="R166" i="2"/>
  <c r="R167" i="2"/>
  <c r="R168" i="2"/>
  <c r="R169" i="2"/>
  <c r="U169" i="2" s="1"/>
  <c r="V169" i="2" s="1"/>
  <c r="R170" i="2"/>
  <c r="R171" i="2"/>
  <c r="U171" i="2" s="1"/>
  <c r="V171" i="2" s="1"/>
  <c r="R172" i="2"/>
  <c r="U172" i="2" s="1"/>
  <c r="R173" i="2"/>
  <c r="R174" i="2"/>
  <c r="U174" i="2" s="1"/>
  <c r="V174" i="2" s="1"/>
  <c r="R175" i="2"/>
  <c r="R176" i="2"/>
  <c r="R177" i="2"/>
  <c r="R178" i="2"/>
  <c r="R179" i="2"/>
  <c r="R180" i="2"/>
  <c r="R181" i="2"/>
  <c r="U181" i="2" s="1"/>
  <c r="V181" i="2" s="1"/>
  <c r="R182" i="2"/>
  <c r="R183" i="2"/>
  <c r="U183" i="2" s="1"/>
  <c r="V183" i="2" s="1"/>
  <c r="R184" i="2"/>
  <c r="U184" i="2" s="1"/>
  <c r="R185" i="2"/>
  <c r="J86" i="2"/>
  <c r="J88" i="2"/>
  <c r="J89" i="2"/>
  <c r="J90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2" i="2"/>
  <c r="J143" i="2"/>
  <c r="J144" i="2"/>
  <c r="J145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84" i="2"/>
  <c r="J76" i="2"/>
  <c r="J77" i="2"/>
  <c r="J78" i="2"/>
  <c r="J79" i="2"/>
  <c r="J80" i="2"/>
  <c r="U46" i="2"/>
  <c r="V46" i="2" s="1"/>
  <c r="J46" i="2"/>
  <c r="U44" i="2"/>
  <c r="V44" i="2" s="1"/>
  <c r="U45" i="2"/>
  <c r="V45" i="2" s="1"/>
  <c r="U43" i="2"/>
  <c r="V43" i="2" s="1"/>
  <c r="U42" i="2"/>
  <c r="V42" i="2" s="1"/>
  <c r="J41" i="2"/>
  <c r="J42" i="2"/>
  <c r="J43" i="2"/>
  <c r="J44" i="2"/>
  <c r="J45" i="2"/>
  <c r="U22" i="2"/>
  <c r="V22" i="2" s="1"/>
  <c r="U23" i="2"/>
  <c r="V23" i="2" s="1"/>
  <c r="U24" i="2"/>
  <c r="V24" i="2" s="1"/>
  <c r="U26" i="2"/>
  <c r="V26" i="2" s="1"/>
  <c r="U41" i="2"/>
  <c r="V41" i="2" s="1"/>
  <c r="U48" i="2"/>
  <c r="V48" i="2" s="1"/>
  <c r="U49" i="2"/>
  <c r="V49" i="2" s="1"/>
  <c r="J13" i="2"/>
  <c r="W13" i="2" s="1"/>
  <c r="X13" i="2" s="1"/>
  <c r="Z13" i="2" s="1"/>
  <c r="J14" i="2"/>
  <c r="W14" i="2" s="1"/>
  <c r="X14" i="2" s="1"/>
  <c r="Z14" i="2" s="1"/>
  <c r="J15" i="2"/>
  <c r="J16" i="2"/>
  <c r="J17" i="2"/>
  <c r="J19" i="2"/>
  <c r="J20" i="2"/>
  <c r="J22" i="2"/>
  <c r="J23" i="2"/>
  <c r="J24" i="2"/>
  <c r="J26" i="2"/>
  <c r="J28" i="2"/>
  <c r="J30" i="2"/>
  <c r="J31" i="2"/>
  <c r="J33" i="2"/>
  <c r="J34" i="2"/>
  <c r="J36" i="2"/>
  <c r="J48" i="2"/>
  <c r="J49" i="2"/>
  <c r="J50" i="2"/>
  <c r="U60" i="2"/>
  <c r="V60" i="2" s="1"/>
  <c r="U61" i="2"/>
  <c r="V61" i="2" s="1"/>
  <c r="U62" i="2"/>
  <c r="V62" i="2" s="1"/>
  <c r="U64" i="2"/>
  <c r="V64" i="2" s="1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53" i="2"/>
  <c r="J54" i="2"/>
  <c r="J55" i="2"/>
  <c r="J56" i="2"/>
  <c r="J57" i="2"/>
  <c r="J58" i="2"/>
  <c r="J59" i="2"/>
  <c r="U53" i="2"/>
  <c r="V53" i="2" s="1"/>
  <c r="U54" i="2"/>
  <c r="V54" i="2" s="1"/>
  <c r="U55" i="2"/>
  <c r="V55" i="2" s="1"/>
  <c r="U57" i="2"/>
  <c r="V57" i="2" s="1"/>
  <c r="U58" i="2"/>
  <c r="V58" i="2" s="1"/>
  <c r="U59" i="2"/>
  <c r="V59" i="2" s="1"/>
  <c r="J52" i="2"/>
  <c r="U95" i="2" l="1"/>
  <c r="V95" i="2" s="1"/>
  <c r="W95" i="2" s="1"/>
  <c r="X95" i="2" s="1"/>
  <c r="Z95" i="2" s="1"/>
  <c r="U78" i="2"/>
  <c r="V78" i="2" s="1"/>
  <c r="W78" i="2" s="1"/>
  <c r="X78" i="2" s="1"/>
  <c r="Z78" i="2" s="1"/>
  <c r="U67" i="2"/>
  <c r="V67" i="2" s="1"/>
  <c r="W67" i="2" s="1"/>
  <c r="X67" i="2" s="1"/>
  <c r="Z67" i="2" s="1"/>
  <c r="U70" i="2"/>
  <c r="V70" i="2" s="1"/>
  <c r="W70" i="2" s="1"/>
  <c r="X70" i="2" s="1"/>
  <c r="Z70" i="2" s="1"/>
  <c r="U90" i="2"/>
  <c r="V90" i="2" s="1"/>
  <c r="W90" i="2" s="1"/>
  <c r="X90" i="2" s="1"/>
  <c r="Z90" i="2" s="1"/>
  <c r="U79" i="2"/>
  <c r="V79" i="2" s="1"/>
  <c r="W79" i="2" s="1"/>
  <c r="X79" i="2" s="1"/>
  <c r="Z79" i="2" s="1"/>
  <c r="U66" i="2"/>
  <c r="V66" i="2" s="1"/>
  <c r="W66" i="2" s="1"/>
  <c r="X66" i="2" s="1"/>
  <c r="Z66" i="2" s="1"/>
  <c r="U76" i="2"/>
  <c r="V76" i="2" s="1"/>
  <c r="W76" i="2" s="1"/>
  <c r="X76" i="2" s="1"/>
  <c r="Z76" i="2" s="1"/>
  <c r="U86" i="2"/>
  <c r="V86" i="2" s="1"/>
  <c r="W86" i="2" s="1"/>
  <c r="X86" i="2" s="1"/>
  <c r="Z86" i="2" s="1"/>
  <c r="U69" i="2"/>
  <c r="V69" i="2" s="1"/>
  <c r="W69" i="2" s="1"/>
  <c r="X69" i="2" s="1"/>
  <c r="Z69" i="2" s="1"/>
  <c r="U80" i="2"/>
  <c r="V80" i="2" s="1"/>
  <c r="W80" i="2" s="1"/>
  <c r="X80" i="2" s="1"/>
  <c r="Z80" i="2" s="1"/>
  <c r="U74" i="2"/>
  <c r="V74" i="2" s="1"/>
  <c r="W74" i="2" s="1"/>
  <c r="X74" i="2" s="1"/>
  <c r="Z74" i="2" s="1"/>
  <c r="U84" i="2"/>
  <c r="V84" i="2" s="1"/>
  <c r="W84" i="2" s="1"/>
  <c r="X84" i="2" s="1"/>
  <c r="Z84" i="2" s="1"/>
  <c r="U81" i="2"/>
  <c r="V81" i="2" s="1"/>
  <c r="W81" i="2" s="1"/>
  <c r="X81" i="2" s="1"/>
  <c r="Z81" i="2" s="1"/>
  <c r="U93" i="2"/>
  <c r="V93" i="2" s="1"/>
  <c r="W93" i="2" s="1"/>
  <c r="X93" i="2" s="1"/>
  <c r="Z93" i="2" s="1"/>
  <c r="U92" i="2"/>
  <c r="V92" i="2" s="1"/>
  <c r="W92" i="2" s="1"/>
  <c r="X92" i="2" s="1"/>
  <c r="Z92" i="2" s="1"/>
  <c r="U73" i="2"/>
  <c r="V73" i="2" s="1"/>
  <c r="W73" i="2" s="1"/>
  <c r="X73" i="2" s="1"/>
  <c r="Z73" i="2" s="1"/>
  <c r="U68" i="2"/>
  <c r="V68" i="2" s="1"/>
  <c r="W68" i="2" s="1"/>
  <c r="X68" i="2" s="1"/>
  <c r="Z68" i="2" s="1"/>
  <c r="U75" i="2"/>
  <c r="V75" i="2" s="1"/>
  <c r="W75" i="2" s="1"/>
  <c r="X75" i="2" s="1"/>
  <c r="Z75" i="2" s="1"/>
  <c r="U72" i="2"/>
  <c r="V72" i="2" s="1"/>
  <c r="W72" i="2" s="1"/>
  <c r="X72" i="2" s="1"/>
  <c r="Z72" i="2" s="1"/>
  <c r="U96" i="2"/>
  <c r="V96" i="2" s="1"/>
  <c r="W96" i="2" s="1"/>
  <c r="X96" i="2" s="1"/>
  <c r="Z96" i="2" s="1"/>
  <c r="W181" i="2"/>
  <c r="X181" i="2" s="1"/>
  <c r="Z181" i="2" s="1"/>
  <c r="W169" i="2"/>
  <c r="X169" i="2" s="1"/>
  <c r="Z169" i="2" s="1"/>
  <c r="W157" i="2"/>
  <c r="X157" i="2" s="1"/>
  <c r="Z157" i="2" s="1"/>
  <c r="W143" i="2"/>
  <c r="X143" i="2" s="1"/>
  <c r="Z143" i="2" s="1"/>
  <c r="W129" i="2"/>
  <c r="X129" i="2" s="1"/>
  <c r="Z129" i="2" s="1"/>
  <c r="W117" i="2"/>
  <c r="X117" i="2" s="1"/>
  <c r="Z117" i="2" s="1"/>
  <c r="W105" i="2"/>
  <c r="X105" i="2" s="1"/>
  <c r="Z105" i="2" s="1"/>
  <c r="V104" i="2"/>
  <c r="W104" i="2" s="1"/>
  <c r="X104" i="2" s="1"/>
  <c r="Z104" i="2" s="1"/>
  <c r="U182" i="2"/>
  <c r="V182" i="2" s="1"/>
  <c r="W182" i="2" s="1"/>
  <c r="X182" i="2" s="1"/>
  <c r="Z182" i="2" s="1"/>
  <c r="U170" i="2"/>
  <c r="V170" i="2" s="1"/>
  <c r="W170" i="2" s="1"/>
  <c r="X170" i="2" s="1"/>
  <c r="Z170" i="2" s="1"/>
  <c r="U158" i="2"/>
  <c r="V158" i="2" s="1"/>
  <c r="W158" i="2" s="1"/>
  <c r="X158" i="2" s="1"/>
  <c r="Z158" i="2" s="1"/>
  <c r="U144" i="2"/>
  <c r="V144" i="2" s="1"/>
  <c r="W144" i="2" s="1"/>
  <c r="X144" i="2" s="1"/>
  <c r="Z144" i="2" s="1"/>
  <c r="U130" i="2"/>
  <c r="V130" i="2" s="1"/>
  <c r="W130" i="2" s="1"/>
  <c r="X130" i="2" s="1"/>
  <c r="Z130" i="2" s="1"/>
  <c r="U118" i="2"/>
  <c r="V118" i="2" s="1"/>
  <c r="W118" i="2" s="1"/>
  <c r="X118" i="2" s="1"/>
  <c r="Z118" i="2" s="1"/>
  <c r="U106" i="2"/>
  <c r="V106" i="2" s="1"/>
  <c r="W106" i="2" s="1"/>
  <c r="X106" i="2" s="1"/>
  <c r="Z106" i="2" s="1"/>
  <c r="U94" i="2"/>
  <c r="V94" i="2" s="1"/>
  <c r="V184" i="2"/>
  <c r="W184" i="2" s="1"/>
  <c r="X184" i="2" s="1"/>
  <c r="Z184" i="2" s="1"/>
  <c r="V172" i="2"/>
  <c r="W172" i="2" s="1"/>
  <c r="X172" i="2" s="1"/>
  <c r="Z172" i="2" s="1"/>
  <c r="V160" i="2"/>
  <c r="W160" i="2" s="1"/>
  <c r="X160" i="2" s="1"/>
  <c r="Z160" i="2" s="1"/>
  <c r="V148" i="2"/>
  <c r="W148" i="2" s="1"/>
  <c r="X148" i="2" s="1"/>
  <c r="Z148" i="2" s="1"/>
  <c r="V132" i="2"/>
  <c r="W132" i="2" s="1"/>
  <c r="X132" i="2" s="1"/>
  <c r="Z132" i="2" s="1"/>
  <c r="V120" i="2"/>
  <c r="W120" i="2" s="1"/>
  <c r="X120" i="2" s="1"/>
  <c r="Z120" i="2" s="1"/>
  <c r="V108" i="2"/>
  <c r="W108" i="2" s="1"/>
  <c r="X108" i="2" s="1"/>
  <c r="Z108" i="2" s="1"/>
  <c r="U180" i="2"/>
  <c r="V180" i="2" s="1"/>
  <c r="W180" i="2" s="1"/>
  <c r="X180" i="2" s="1"/>
  <c r="Z180" i="2" s="1"/>
  <c r="U168" i="2"/>
  <c r="V168" i="2" s="1"/>
  <c r="W168" i="2" s="1"/>
  <c r="X168" i="2" s="1"/>
  <c r="Z168" i="2" s="1"/>
  <c r="U156" i="2"/>
  <c r="V156" i="2" s="1"/>
  <c r="W156" i="2" s="1"/>
  <c r="X156" i="2" s="1"/>
  <c r="Z156" i="2" s="1"/>
  <c r="U142" i="2"/>
  <c r="V142" i="2" s="1"/>
  <c r="W142" i="2" s="1"/>
  <c r="X142" i="2" s="1"/>
  <c r="Z142" i="2" s="1"/>
  <c r="U128" i="2"/>
  <c r="V128" i="2" s="1"/>
  <c r="W128" i="2" s="1"/>
  <c r="X128" i="2" s="1"/>
  <c r="Z128" i="2" s="1"/>
  <c r="U116" i="2"/>
  <c r="V116" i="2" s="1"/>
  <c r="W116" i="2" s="1"/>
  <c r="X116" i="2" s="1"/>
  <c r="Z116" i="2" s="1"/>
  <c r="U179" i="2"/>
  <c r="V179" i="2" s="1"/>
  <c r="W179" i="2" s="1"/>
  <c r="X179" i="2" s="1"/>
  <c r="Z179" i="2" s="1"/>
  <c r="U167" i="2"/>
  <c r="V167" i="2" s="1"/>
  <c r="W167" i="2" s="1"/>
  <c r="X167" i="2" s="1"/>
  <c r="Z167" i="2" s="1"/>
  <c r="U155" i="2"/>
  <c r="V155" i="2" s="1"/>
  <c r="W155" i="2" s="1"/>
  <c r="X155" i="2" s="1"/>
  <c r="Z155" i="2" s="1"/>
  <c r="U139" i="2"/>
  <c r="V139" i="2" s="1"/>
  <c r="X139" i="2" s="1"/>
  <c r="Z139" i="2" s="1"/>
  <c r="U127" i="2"/>
  <c r="V127" i="2" s="1"/>
  <c r="W127" i="2" s="1"/>
  <c r="X127" i="2" s="1"/>
  <c r="Z127" i="2" s="1"/>
  <c r="U115" i="2"/>
  <c r="V115" i="2" s="1"/>
  <c r="W115" i="2" s="1"/>
  <c r="X115" i="2" s="1"/>
  <c r="Z115" i="2" s="1"/>
  <c r="U103" i="2"/>
  <c r="V103" i="2" s="1"/>
  <c r="W103" i="2" s="1"/>
  <c r="X103" i="2" s="1"/>
  <c r="Z103" i="2" s="1"/>
  <c r="U91" i="2"/>
  <c r="U166" i="2"/>
  <c r="V166" i="2" s="1"/>
  <c r="W166" i="2" s="1"/>
  <c r="X166" i="2" s="1"/>
  <c r="Z166" i="2" s="1"/>
  <c r="U126" i="2"/>
  <c r="V126" i="2" s="1"/>
  <c r="W126" i="2" s="1"/>
  <c r="X126" i="2" s="1"/>
  <c r="Z126" i="2" s="1"/>
  <c r="U102" i="2"/>
  <c r="V102" i="2" s="1"/>
  <c r="W102" i="2" s="1"/>
  <c r="X102" i="2" s="1"/>
  <c r="Z102" i="2" s="1"/>
  <c r="W162" i="2"/>
  <c r="X162" i="2" s="1"/>
  <c r="Z162" i="2" s="1"/>
  <c r="W150" i="2"/>
  <c r="X150" i="2" s="1"/>
  <c r="Z150" i="2" s="1"/>
  <c r="W134" i="2"/>
  <c r="X134" i="2" s="1"/>
  <c r="Z134" i="2" s="1"/>
  <c r="W122" i="2"/>
  <c r="X122" i="2" s="1"/>
  <c r="Z122" i="2" s="1"/>
  <c r="W110" i="2"/>
  <c r="X110" i="2" s="1"/>
  <c r="Z110" i="2" s="1"/>
  <c r="W98" i="2"/>
  <c r="X98" i="2" s="1"/>
  <c r="Z98" i="2" s="1"/>
  <c r="U177" i="2"/>
  <c r="V177" i="2" s="1"/>
  <c r="W177" i="2" s="1"/>
  <c r="X177" i="2" s="1"/>
  <c r="Z177" i="2" s="1"/>
  <c r="U165" i="2"/>
  <c r="V165" i="2" s="1"/>
  <c r="W165" i="2" s="1"/>
  <c r="X165" i="2" s="1"/>
  <c r="Z165" i="2" s="1"/>
  <c r="U153" i="2"/>
  <c r="V153" i="2" s="1"/>
  <c r="W153" i="2" s="1"/>
  <c r="X153" i="2" s="1"/>
  <c r="Z153" i="2" s="1"/>
  <c r="U137" i="2"/>
  <c r="V137" i="2" s="1"/>
  <c r="W137" i="2" s="1"/>
  <c r="X137" i="2" s="1"/>
  <c r="Z137" i="2" s="1"/>
  <c r="U125" i="2"/>
  <c r="V125" i="2" s="1"/>
  <c r="W125" i="2" s="1"/>
  <c r="X125" i="2" s="1"/>
  <c r="Z125" i="2" s="1"/>
  <c r="U113" i="2"/>
  <c r="V113" i="2" s="1"/>
  <c r="W113" i="2" s="1"/>
  <c r="X113" i="2" s="1"/>
  <c r="Z113" i="2" s="1"/>
  <c r="U101" i="2"/>
  <c r="V101" i="2" s="1"/>
  <c r="W101" i="2" s="1"/>
  <c r="X101" i="2" s="1"/>
  <c r="Z101" i="2" s="1"/>
  <c r="U89" i="2"/>
  <c r="V89" i="2" s="1"/>
  <c r="U178" i="2"/>
  <c r="V178" i="2" s="1"/>
  <c r="W178" i="2" s="1"/>
  <c r="X178" i="2" s="1"/>
  <c r="Z178" i="2" s="1"/>
  <c r="U154" i="2"/>
  <c r="V154" i="2" s="1"/>
  <c r="W154" i="2" s="1"/>
  <c r="X154" i="2" s="1"/>
  <c r="Z154" i="2" s="1"/>
  <c r="U114" i="2"/>
  <c r="V114" i="2" s="1"/>
  <c r="W114" i="2" s="1"/>
  <c r="X114" i="2" s="1"/>
  <c r="Z114" i="2" s="1"/>
  <c r="W174" i="2"/>
  <c r="X174" i="2" s="1"/>
  <c r="Z174" i="2" s="1"/>
  <c r="U176" i="2"/>
  <c r="V176" i="2" s="1"/>
  <c r="W176" i="2" s="1"/>
  <c r="X176" i="2" s="1"/>
  <c r="Z176" i="2" s="1"/>
  <c r="U164" i="2"/>
  <c r="V164" i="2" s="1"/>
  <c r="W164" i="2" s="1"/>
  <c r="X164" i="2" s="1"/>
  <c r="Z164" i="2" s="1"/>
  <c r="U152" i="2"/>
  <c r="V152" i="2" s="1"/>
  <c r="W152" i="2" s="1"/>
  <c r="X152" i="2" s="1"/>
  <c r="Z152" i="2" s="1"/>
  <c r="U136" i="2"/>
  <c r="V136" i="2" s="1"/>
  <c r="W136" i="2" s="1"/>
  <c r="X136" i="2" s="1"/>
  <c r="Z136" i="2" s="1"/>
  <c r="U124" i="2"/>
  <c r="V124" i="2" s="1"/>
  <c r="W124" i="2" s="1"/>
  <c r="X124" i="2" s="1"/>
  <c r="Z124" i="2" s="1"/>
  <c r="U112" i="2"/>
  <c r="V112" i="2" s="1"/>
  <c r="W112" i="2" s="1"/>
  <c r="X112" i="2" s="1"/>
  <c r="Z112" i="2" s="1"/>
  <c r="U100" i="2"/>
  <c r="V100" i="2" s="1"/>
  <c r="W100" i="2" s="1"/>
  <c r="X100" i="2" s="1"/>
  <c r="Z100" i="2" s="1"/>
  <c r="U88" i="2"/>
  <c r="V88" i="2" s="1"/>
  <c r="V138" i="2"/>
  <c r="W138" i="2" s="1"/>
  <c r="X138" i="2" s="1"/>
  <c r="Z138" i="2" s="1"/>
  <c r="U175" i="2"/>
  <c r="V175" i="2" s="1"/>
  <c r="W175" i="2" s="1"/>
  <c r="X175" i="2" s="1"/>
  <c r="Z175" i="2" s="1"/>
  <c r="U163" i="2"/>
  <c r="V163" i="2" s="1"/>
  <c r="W163" i="2" s="1"/>
  <c r="X163" i="2" s="1"/>
  <c r="Z163" i="2" s="1"/>
  <c r="U151" i="2"/>
  <c r="V151" i="2" s="1"/>
  <c r="W151" i="2" s="1"/>
  <c r="X151" i="2" s="1"/>
  <c r="Z151" i="2" s="1"/>
  <c r="U135" i="2"/>
  <c r="V135" i="2" s="1"/>
  <c r="W135" i="2" s="1"/>
  <c r="X135" i="2" s="1"/>
  <c r="Z135" i="2" s="1"/>
  <c r="U123" i="2"/>
  <c r="V123" i="2" s="1"/>
  <c r="W123" i="2" s="1"/>
  <c r="X123" i="2" s="1"/>
  <c r="Z123" i="2" s="1"/>
  <c r="U111" i="2"/>
  <c r="V111" i="2" s="1"/>
  <c r="W111" i="2" s="1"/>
  <c r="X111" i="2" s="1"/>
  <c r="Z111" i="2" s="1"/>
  <c r="U99" i="2"/>
  <c r="V99" i="2" s="1"/>
  <c r="W99" i="2" s="1"/>
  <c r="X99" i="2" s="1"/>
  <c r="Z99" i="2" s="1"/>
  <c r="U87" i="2"/>
  <c r="V87" i="2" s="1"/>
  <c r="W171" i="2"/>
  <c r="X171" i="2" s="1"/>
  <c r="Z171" i="2" s="1"/>
  <c r="W159" i="2"/>
  <c r="X159" i="2" s="1"/>
  <c r="Z159" i="2" s="1"/>
  <c r="W131" i="2"/>
  <c r="X131" i="2" s="1"/>
  <c r="Z131" i="2" s="1"/>
  <c r="W119" i="2"/>
  <c r="X119" i="2" s="1"/>
  <c r="Z119" i="2" s="1"/>
  <c r="W107" i="2"/>
  <c r="X107" i="2" s="1"/>
  <c r="Z107" i="2" s="1"/>
  <c r="U185" i="2"/>
  <c r="V185" i="2" s="1"/>
  <c r="W185" i="2" s="1"/>
  <c r="X185" i="2" s="1"/>
  <c r="Z185" i="2" s="1"/>
  <c r="U173" i="2"/>
  <c r="V173" i="2" s="1"/>
  <c r="W173" i="2" s="1"/>
  <c r="X173" i="2" s="1"/>
  <c r="Z173" i="2" s="1"/>
  <c r="U161" i="2"/>
  <c r="V161" i="2" s="1"/>
  <c r="W161" i="2" s="1"/>
  <c r="X161" i="2" s="1"/>
  <c r="Z161" i="2" s="1"/>
  <c r="U149" i="2"/>
  <c r="V149" i="2" s="1"/>
  <c r="W149" i="2" s="1"/>
  <c r="X149" i="2" s="1"/>
  <c r="Z149" i="2" s="1"/>
  <c r="U133" i="2"/>
  <c r="V133" i="2" s="1"/>
  <c r="W133" i="2" s="1"/>
  <c r="X133" i="2" s="1"/>
  <c r="Z133" i="2" s="1"/>
  <c r="U121" i="2"/>
  <c r="V121" i="2" s="1"/>
  <c r="W121" i="2" s="1"/>
  <c r="X121" i="2" s="1"/>
  <c r="Z121" i="2" s="1"/>
  <c r="U109" i="2"/>
  <c r="V109" i="2" s="1"/>
  <c r="W109" i="2" s="1"/>
  <c r="X109" i="2" s="1"/>
  <c r="Z109" i="2" s="1"/>
  <c r="U97" i="2"/>
  <c r="V97" i="2" s="1"/>
  <c r="W97" i="2" s="1"/>
  <c r="X97" i="2" s="1"/>
  <c r="Z97" i="2" s="1"/>
  <c r="U85" i="2"/>
  <c r="W183" i="2"/>
  <c r="X183" i="2" s="1"/>
  <c r="Z183" i="2" s="1"/>
  <c r="X145" i="2"/>
  <c r="Z145" i="2" s="1"/>
  <c r="W46" i="2"/>
  <c r="X46" i="2" s="1"/>
  <c r="Z46" i="2" s="1"/>
  <c r="W60" i="2"/>
  <c r="X60" i="2" s="1"/>
  <c r="Z60" i="2" s="1"/>
  <c r="W24" i="2"/>
  <c r="X24" i="2" s="1"/>
  <c r="Z24" i="2" s="1"/>
  <c r="W26" i="2"/>
  <c r="X26" i="2" s="1"/>
  <c r="Z26" i="2" s="1"/>
  <c r="W49" i="2"/>
  <c r="X49" i="2" s="1"/>
  <c r="Z49" i="2" s="1"/>
  <c r="W64" i="2"/>
  <c r="X64" i="2" s="1"/>
  <c r="Z64" i="2" s="1"/>
  <c r="W17" i="2"/>
  <c r="X17" i="2" s="1"/>
  <c r="Z17" i="2" s="1"/>
  <c r="W16" i="2"/>
  <c r="X16" i="2" s="1"/>
  <c r="Z16" i="2" s="1"/>
  <c r="W15" i="2"/>
  <c r="X15" i="2" s="1"/>
  <c r="Z15" i="2" s="1"/>
  <c r="W45" i="2"/>
  <c r="X45" i="2" s="1"/>
  <c r="Z45" i="2" s="1"/>
  <c r="W43" i="2"/>
  <c r="X43" i="2" s="1"/>
  <c r="Z43" i="2" s="1"/>
  <c r="W44" i="2"/>
  <c r="X44" i="2" s="1"/>
  <c r="Z44" i="2" s="1"/>
  <c r="W42" i="2"/>
  <c r="X42" i="2" s="1"/>
  <c r="Z42" i="2" s="1"/>
  <c r="W41" i="2"/>
  <c r="X41" i="2" s="1"/>
  <c r="Z41" i="2" s="1"/>
  <c r="U83" i="2"/>
  <c r="U71" i="2"/>
  <c r="U82" i="2"/>
  <c r="W62" i="2"/>
  <c r="X62" i="2" s="1"/>
  <c r="Z62" i="2" s="1"/>
  <c r="U77" i="2"/>
  <c r="U65" i="2"/>
  <c r="V65" i="2" s="1"/>
  <c r="W23" i="2"/>
  <c r="X23" i="2" s="1"/>
  <c r="Z23" i="2" s="1"/>
  <c r="W22" i="2"/>
  <c r="X22" i="2" s="1"/>
  <c r="Z22" i="2" s="1"/>
  <c r="U63" i="2"/>
  <c r="W48" i="2"/>
  <c r="X48" i="2" s="1"/>
  <c r="Z48" i="2" s="1"/>
  <c r="U31" i="2"/>
  <c r="U30" i="2"/>
  <c r="U50" i="2"/>
  <c r="U28" i="2"/>
  <c r="W20" i="2"/>
  <c r="X20" i="2" s="1"/>
  <c r="Z20" i="2" s="1"/>
  <c r="U36" i="2"/>
  <c r="U34" i="2"/>
  <c r="U33" i="2"/>
  <c r="W61" i="2"/>
  <c r="X61" i="2" s="1"/>
  <c r="Z61" i="2" s="1"/>
  <c r="W58" i="2"/>
  <c r="X58" i="2" s="1"/>
  <c r="Z58" i="2" s="1"/>
  <c r="U52" i="2"/>
  <c r="W59" i="2"/>
  <c r="X59" i="2" s="1"/>
  <c r="Z59" i="2" s="1"/>
  <c r="W57" i="2"/>
  <c r="X57" i="2" s="1"/>
  <c r="Z57" i="2" s="1"/>
  <c r="W55" i="2"/>
  <c r="X55" i="2" s="1"/>
  <c r="Z55" i="2" s="1"/>
  <c r="W54" i="2"/>
  <c r="X54" i="2" s="1"/>
  <c r="Z54" i="2" s="1"/>
  <c r="U56" i="2"/>
  <c r="V56" i="2" l="1"/>
  <c r="W56" i="2" s="1"/>
  <c r="X56" i="2" s="1"/>
  <c r="Z56" i="2" s="1"/>
  <c r="V52" i="2"/>
  <c r="W52" i="2" s="1"/>
  <c r="X52" i="2" s="1"/>
  <c r="Z52" i="2" s="1"/>
  <c r="V63" i="2"/>
  <c r="W63" i="2" s="1"/>
  <c r="X63" i="2" s="1"/>
  <c r="Z63" i="2" s="1"/>
  <c r="V34" i="2"/>
  <c r="W34" i="2" s="1"/>
  <c r="X34" i="2" s="1"/>
  <c r="Z34" i="2" s="1"/>
  <c r="V33" i="2"/>
  <c r="W33" i="2" s="1"/>
  <c r="X33" i="2" s="1"/>
  <c r="Z33" i="2" s="1"/>
  <c r="W94" i="2"/>
  <c r="X94" i="2" s="1"/>
  <c r="Z94" i="2" s="1"/>
  <c r="V28" i="2"/>
  <c r="W28" i="2" s="1"/>
  <c r="X28" i="2" s="1"/>
  <c r="Z28" i="2" s="1"/>
  <c r="V91" i="2"/>
  <c r="W91" i="2" s="1"/>
  <c r="X91" i="2" s="1"/>
  <c r="Z91" i="2" s="1"/>
  <c r="V50" i="2"/>
  <c r="W50" i="2" s="1"/>
  <c r="X50" i="2" s="1"/>
  <c r="Z50" i="2" s="1"/>
  <c r="V85" i="2"/>
  <c r="W85" i="2" s="1"/>
  <c r="X85" i="2" s="1"/>
  <c r="Z85" i="2" s="1"/>
  <c r="V30" i="2"/>
  <c r="W30" i="2" s="1"/>
  <c r="X30" i="2" s="1"/>
  <c r="Z30" i="2" s="1"/>
  <c r="W88" i="2"/>
  <c r="X88" i="2" s="1"/>
  <c r="Z88" i="2" s="1"/>
  <c r="W89" i="2"/>
  <c r="X89" i="2" s="1"/>
  <c r="Z89" i="2" s="1"/>
  <c r="V36" i="2"/>
  <c r="W36" i="2" s="1"/>
  <c r="X36" i="2" s="1"/>
  <c r="Z36" i="2" s="1"/>
  <c r="W87" i="2"/>
  <c r="X87" i="2" s="1"/>
  <c r="Z87" i="2" s="1"/>
  <c r="V71" i="2"/>
  <c r="W71" i="2" s="1"/>
  <c r="X71" i="2" s="1"/>
  <c r="Z71" i="2" s="1"/>
  <c r="V31" i="2"/>
  <c r="W31" i="2" s="1"/>
  <c r="X31" i="2" s="1"/>
  <c r="Z31" i="2" s="1"/>
  <c r="W65" i="2"/>
  <c r="X65" i="2" s="1"/>
  <c r="Z65" i="2" s="1"/>
  <c r="V82" i="2"/>
  <c r="W82" i="2" s="1"/>
  <c r="X82" i="2" s="1"/>
  <c r="Z82" i="2" s="1"/>
  <c r="V77" i="2"/>
  <c r="W77" i="2" s="1"/>
  <c r="X77" i="2" s="1"/>
  <c r="Z77" i="2" s="1"/>
  <c r="V83" i="2"/>
  <c r="W83" i="2" s="1"/>
  <c r="X83" i="2" s="1"/>
  <c r="Z83" i="2" s="1"/>
  <c r="W53" i="2"/>
  <c r="X53" i="2" s="1"/>
  <c r="Z53" i="2" s="1"/>
  <c r="W19" i="2" l="1"/>
  <c r="X19" i="2" s="1"/>
  <c r="Z19" i="2" s="1"/>
  <c r="G12" i="2"/>
  <c r="J12" i="2"/>
  <c r="W12" i="2" s="1"/>
  <c r="X12" i="2" s="1"/>
  <c r="Z12" i="2" s="1"/>
  <c r="G21" i="2"/>
  <c r="J21" i="2"/>
  <c r="W21" i="2" s="1"/>
  <c r="X21" i="2" s="1"/>
  <c r="Z21" i="2" s="1"/>
</calcChain>
</file>

<file path=xl/sharedStrings.xml><?xml version="1.0" encoding="utf-8"?>
<sst xmlns="http://schemas.openxmlformats.org/spreadsheetml/2006/main" count="4545" uniqueCount="554">
  <si>
    <t>บริษัท อัครพัฒ ไมนิ่ง</t>
  </si>
  <si>
    <t>หจก. โรงเลื่อยไม่ประดิษฐ์</t>
  </si>
  <si>
    <t>บริษัท เรียงพาณิช</t>
  </si>
  <si>
    <t>หจก.เจตต์แอนด์แจ๋ว จำกัด</t>
  </si>
  <si>
    <t>ม.20</t>
  </si>
  <si>
    <t>นายยุทธนา  อุ้ยสกุล</t>
  </si>
  <si>
    <t>นายอุทัย  สุขอ่อน</t>
  </si>
  <si>
    <t>นายนิยม  จิรานันท์</t>
  </si>
  <si>
    <t>นางพรรณี  หนูศรีแก้ว</t>
  </si>
  <si>
    <t>โอมออโต้แอร์</t>
  </si>
  <si>
    <t>นางสาวสุนิตา  พุทธกาล</t>
  </si>
  <si>
    <t>นางสาวลาภิน  จรูญรัตน์</t>
  </si>
  <si>
    <t>นายยกนิ่ง  คหะวงษ์</t>
  </si>
  <si>
    <t>นางสาวฐิตินันท์  จันทร์เดช</t>
  </si>
  <si>
    <t>นายอพิชิต  จันทร์เดช</t>
  </si>
  <si>
    <t>นายวิโรจน์  ยืนยาว</t>
  </si>
  <si>
    <t>นางสาวอรอนงค์  ศรีอาวุธ</t>
  </si>
  <si>
    <t>นางสุณียา  ทองกระจ่าง</t>
  </si>
  <si>
    <t>นางกัญจนา  ปรางไสย์</t>
  </si>
  <si>
    <t>นางสาวเลี้ยน  ศรีอาวุธ</t>
  </si>
  <si>
    <t>นายจารึก  สุกรี</t>
  </si>
  <si>
    <t>นางกัลยา  ดำจันทร์</t>
  </si>
  <si>
    <t>นายสว่าง  ช่วยรักษา</t>
  </si>
  <si>
    <t>นางละเอียด  คงสุวรรณสกุล</t>
  </si>
  <si>
    <t>นางแนม  ช่วยประดิษฐ์</t>
  </si>
  <si>
    <t>นายนคร  ลิ้มสกุล</t>
  </si>
  <si>
    <t>นายฐาปนา  อู่ทรงธรรม</t>
  </si>
  <si>
    <t>นางสาวรัตนาภรณ์  นนทะสุร</t>
  </si>
  <si>
    <t>นางจันทร์กมนฑร์  จันทร์พงษ์</t>
  </si>
  <si>
    <t>นางสาวเขมิกา  วงศ์ศรี</t>
  </si>
  <si>
    <t>นายณัฐดนัย  สมโลก</t>
  </si>
  <si>
    <t>ส.ต.ต.ประเสริฐ  ฤทธิชัย</t>
  </si>
  <si>
    <t>นางจันทร์แรม  มาผาบ</t>
  </si>
  <si>
    <t>นายชัชวาล  จันทวงษ์</t>
  </si>
  <si>
    <t>นางจุฬาภรณ์  เทียนศิริบรรพ์</t>
  </si>
  <si>
    <t>นายวิชัย  เวชศิริ</t>
  </si>
  <si>
    <t>นายประจักร  พิธีการณ์</t>
  </si>
  <si>
    <t>นายไสว  ปรีชา</t>
  </si>
  <si>
    <t>นายสิทธิเชนต์  คล้ายทอง</t>
  </si>
  <si>
    <t>นางสาวสุพัฒนา  เพ็งพันธุ์</t>
  </si>
  <si>
    <t>นางสาวภักดีรัตน์  ดำเอียด</t>
  </si>
  <si>
    <t>นายอภิชาติ  จันทร์เดช</t>
  </si>
  <si>
    <t>นางสาคร  ชูทอง</t>
  </si>
  <si>
    <t>นายวิชัย  หนองลุง</t>
  </si>
  <si>
    <t>นางสาววันสงกรานต์  ศรีเผือก</t>
  </si>
  <si>
    <t>นางสมศรี  กลิ่นถนอม</t>
  </si>
  <si>
    <t>นายนพพร  พินนุรุธ</t>
  </si>
  <si>
    <t>นางหวล  จำปาคำ</t>
  </si>
  <si>
    <t>นายประหยัด  สุขอ่อน</t>
  </si>
  <si>
    <t>นางกันยนา  สุขอ่อน</t>
  </si>
  <si>
    <t>นางสาวพูลศิริ  นวลใย</t>
  </si>
  <si>
    <t>นายสุทิน  ศรีรัตน์</t>
  </si>
  <si>
    <t>นายไพโรจน์  ยงทิว</t>
  </si>
  <si>
    <t>นายกรีฑา  หนูเจริญกุล</t>
  </si>
  <si>
    <t>นางอัมพร  ราชรักษ์</t>
  </si>
  <si>
    <t>นางรุ้งทิวา  โศภิตคุณานันท์</t>
  </si>
  <si>
    <t>บริษัท วินอินเตอร์วู้ด จำกัด</t>
  </si>
  <si>
    <t>บริษัท จำกัดรับเบอร์ ออยส์</t>
  </si>
  <si>
    <t>นางสาวสุภาพร  จันทวงษ์</t>
  </si>
  <si>
    <t>นางพูนสุข  หลูไพบูลย์</t>
  </si>
  <si>
    <t>นางสมศรี  เพ็งพันธุ์</t>
  </si>
  <si>
    <t>นางจีรภา  เวชศิริ</t>
  </si>
  <si>
    <t>นางสาวปราณี  แก้วบ้านกรูด</t>
  </si>
  <si>
    <t>นางสาวพาณีย์  อินไชย</t>
  </si>
  <si>
    <t>นางสาวอินทิรา  แซ่เอียะ</t>
  </si>
  <si>
    <t>นายทวีป  สุดตันตกุล</t>
  </si>
  <si>
    <t>นางกมลมาศ  กองสีชา</t>
  </si>
  <si>
    <t>นายสุชาติ  เก้าเอี้ยน</t>
  </si>
  <si>
    <t>นางจำนันท์  ไตรอนุเชษฐ</t>
  </si>
  <si>
    <t>นายประพล  หนูศรีแก้ว</t>
  </si>
  <si>
    <t>นายสำราญ  สนธิรักษ์</t>
  </si>
  <si>
    <t>นายธีระศักดิ์  สีหินขาว</t>
  </si>
  <si>
    <t>นายธนาชัย  เพ็ชรรัตน์</t>
  </si>
  <si>
    <t>นางวันเพ็ญ  โมศรี</t>
  </si>
  <si>
    <t>นางหนูนิด  แซ่ติ้ง</t>
  </si>
  <si>
    <t>นายณรงค์  ลีลาศรีวิลาศ</t>
  </si>
  <si>
    <t>นายวุฒิ  บุญกล่ำ</t>
  </si>
  <si>
    <t>นางสาวอุบล  ด่านชิโนเรศ</t>
  </si>
  <si>
    <t>นางสาวโอทนี  ตันติเจริญวิวัฒน์</t>
  </si>
  <si>
    <t>นางยินดี  ศิริรัตน์</t>
  </si>
  <si>
    <t>นายสินชิน  เหล่าพงษ์พันธ์</t>
  </si>
  <si>
    <t>บริษัท ไปรษณีย์ไทย</t>
  </si>
  <si>
    <t>นายอำพล  เวทยา</t>
  </si>
  <si>
    <t>นางสุวญา  สุดสกุล</t>
  </si>
  <si>
    <t>นายสมพงษ์  ชูช่วย</t>
  </si>
  <si>
    <t>นายคล่อง  จรา</t>
  </si>
  <si>
    <t>นายสมศักดิ์  เจริญรูป</t>
  </si>
  <si>
    <t>นายวรา  ทรฤทธิ</t>
  </si>
  <si>
    <t>นายสมจิตร  ทรฤทธิ</t>
  </si>
  <si>
    <t>นางยุพิน  เถาเป็น</t>
  </si>
  <si>
    <t>นางเตือนใจ  นิลพัฒน์</t>
  </si>
  <si>
    <t>นางสาวจิราวรรณ  กลิ่นถนอม</t>
  </si>
  <si>
    <t>นางวันนา  เดิมคลัง</t>
  </si>
  <si>
    <t>นางสาวสุมลรัตนื  บุญแก้ว</t>
  </si>
  <si>
    <t>นางขวัญดาว  แซ่จุ่ง</t>
  </si>
  <si>
    <t>นายสมยศ  หนองลุง</t>
  </si>
  <si>
    <t>นายวิเชียร  หนองลุง</t>
  </si>
  <si>
    <t>นางสาวศิวิมล  ไล่ทัน</t>
  </si>
  <si>
    <t>ศรีสวัสดิ์ เงินทันใจ</t>
  </si>
  <si>
    <t>นายอุดร  มลอุ่น</t>
  </si>
  <si>
    <t>นางประภา  สุนาวัฒน์</t>
  </si>
  <si>
    <t>นางประภาพร  พรหมชาติ</t>
  </si>
  <si>
    <t>นางพัชรินทร์  ณ สุวรรณ์</t>
  </si>
  <si>
    <t>นางสาวสุภาพร  วงศ์จินดา</t>
  </si>
  <si>
    <t>บริษัท ที.จี ยางพารา จำกัด</t>
  </si>
  <si>
    <t>นางสายทิพย์  แก้วเจริญ</t>
  </si>
  <si>
    <t>นางสาววิไลวรรณ  ไกรสิทธิ์</t>
  </si>
  <si>
    <t>นายวิญญา  พุทธซ้อน</t>
  </si>
  <si>
    <t>นายอดุลย์  สายสุข</t>
  </si>
  <si>
    <t>บริษัท สยามเฟอร์ติไลเซอร์ จำกัด</t>
  </si>
  <si>
    <t>ที่</t>
  </si>
  <si>
    <t>ลักษณะการทำประโยชน์</t>
  </si>
  <si>
    <t>ขนาดพื้นที่สิ่งปลูกสร้าง (ตร.ม.)</t>
  </si>
  <si>
    <t>ค่าเสื่อม</t>
  </si>
  <si>
    <t>ไร่</t>
  </si>
  <si>
    <t>ตร.ว.</t>
  </si>
  <si>
    <t>แบบบัญชีราคาประเมินทุนทรัพย์ของที่ดินและสิ่งปลูกสร้าง</t>
  </si>
  <si>
    <t>ภ.ด.ส. ๑</t>
  </si>
  <si>
    <t>ราคาประเมินทุนทรัพย์ของที่ดิน</t>
  </si>
  <si>
    <t>ราคาประเมินทุนทรัพย์ของสิ่งปลูกสร้าง</t>
  </si>
  <si>
    <t>รวมราคาประเมินของที่ดินและ
สิ่งปลูกสร้าง</t>
  </si>
  <si>
    <t>ราคาประเมินของที่ดินและสิ่งปลูกสร้างตามสัดส่วนการใช้ประโยชน์</t>
  </si>
  <si>
    <t>หักมูลค่าฐานภาษีที่ได้รับยกเว้น 
(ล้านบาท)</t>
  </si>
  <si>
    <t>คงเหลือราคาประเมิน
ทุนทรัพย์
ที่ต้องเสียภาษี 
(บาท)</t>
  </si>
  <si>
    <t>อัตราภาษี
(ร้อยละ)</t>
  </si>
  <si>
    <t>เจ้าของที่ดิน</t>
  </si>
  <si>
    <t>ที่อยู่ เจ้าของที่ดิน</t>
  </si>
  <si>
    <t>เจ้าของสิ่งปลูกสร้าง</t>
  </si>
  <si>
    <t>ที่อยู่ เจ้าของสิ่งปลูกสร้าง</t>
  </si>
  <si>
    <t>ประเภทที่ดิน</t>
  </si>
  <si>
    <t>เลขที่เอกสารสิทธิ์</t>
  </si>
  <si>
    <t>คำนวณ
เป็น ตร.ว.</t>
  </si>
  <si>
    <t>ราคาประเมิน
ต่อ ตร.ว. (บาท)</t>
  </si>
  <si>
    <t>รวมราคาประเมินที่ดิน 
(บาท)</t>
  </si>
  <si>
    <t>ประเภทของ
สิ่งปลูกสร้างตามบัญชีกรมธนารักษ์</t>
  </si>
  <si>
    <t>ลักษณะ
สิ่งปลูกสร้าง (ตึก/ไม้/ครึ่งตึกครึ่งไม้)</t>
  </si>
  <si>
    <t>คิดเป็นสัดส่วน
(ร้อยละ)</t>
  </si>
  <si>
    <t>ราคาประเมิน
สิ่งปลูกสร้างต่อ ตร.ม.</t>
  </si>
  <si>
    <t>รวมราคา
สิ่งปลูกสร้าง 
(บาท)</t>
  </si>
  <si>
    <t>ราคาประเมิน
สิ่งปลูกสร้างหลังหัก
ค่าเสื่อม (บาท)</t>
  </si>
  <si>
    <t>อายุ
สิ่งปลูกสร้าง 
(ปี)</t>
  </si>
  <si>
    <t xml:space="preserve">
ค่าเสื่อม 
(ร้อยละ)</t>
  </si>
  <si>
    <t>คิดเป็นค่าเสื่อมราคา (บาท)</t>
  </si>
  <si>
    <t>โฉนด</t>
  </si>
  <si>
    <t>425</t>
  </si>
  <si>
    <t>สำนักงาน ความสูง ไม่เกิน 5 ชั้น</t>
  </si>
  <si>
    <t>ตึก</t>
  </si>
  <si>
    <t>พานิชย์กรรรม</t>
  </si>
  <si>
    <t>9050</t>
  </si>
  <si>
    <t>0.3</t>
  </si>
  <si>
    <t xml:space="preserve">ไพร์มโพรดักส์อินดัสตรี้ </t>
  </si>
  <si>
    <t>ม.ค.-19 ซ.สุภาพงษ์ 3 แยก 8 ถ.ศรีนครินทร์ ต.หนองบอน อ.ประเวศ จ.กรุงเทพมหานคร</t>
  </si>
  <si>
    <t>ภ.ด.ส. ๗</t>
  </si>
  <si>
    <t>แบบแสดงรายการคำนวณภาษีที่ดินและสิ่งปลูกสร้าง</t>
  </si>
  <si>
    <t>ชื่อเจ้าของที่ดินและสิ่งปลูกสร้าง/เจ้าของที่ดิน/ผู้ครอบครองที่ดิน</t>
  </si>
  <si>
    <t>นางสาวจุฑาลักษ์  เจริญวงษ์</t>
  </si>
  <si>
    <t>จำนวนภาษีที่ต้องชำระ</t>
  </si>
  <si>
    <t>จำนวนเนื้อที่ดิน</t>
  </si>
  <si>
    <t xml:space="preserve">งาน </t>
  </si>
  <si>
    <t>ส.ป.ก.4-01</t>
  </si>
  <si>
    <t>1</t>
  </si>
  <si>
    <t>5</t>
  </si>
  <si>
    <t>0</t>
  </si>
  <si>
    <t>2000</t>
  </si>
  <si>
    <t>260</t>
  </si>
  <si>
    <t>0.01</t>
  </si>
  <si>
    <t>347  ม.3 ต.เกษตรสุวรรณ  อ.บ่อทอง จ.ชลบุรี</t>
  </si>
  <si>
    <t>ภาษีทั้งหมดที่คำนวณได้</t>
  </si>
  <si>
    <t>ได้รับการลดภาษี  90%</t>
  </si>
  <si>
    <t>ภาษีที่ต้องชำระ</t>
  </si>
  <si>
    <t>สิ่งที่ส่งมาด้วย ๑</t>
  </si>
  <si>
    <t>คำอธิบายเพิ่มเติมประกอบหนังสือแจ้งการประเมินภาษีที่ดินและสิ่งปลูกสร้าง</t>
  </si>
  <si>
    <t>และแบบแสดงรายการคำนวณภาษีที่ดินและสิ่งปลูกสร้าง อาคารชุด/ห้องชุด (แบบ ภ.ด.ส.๖-๘)</t>
  </si>
  <si>
    <t xml:space="preserve">๑. ภาษีทั้งหมดที่คำนวณได้ (ก่อนการลดและการบรรเทาภาระภาษีตามแบบ ภ.ด.ส.๗-๘) </t>
  </si>
  <si>
    <t>จำนวน</t>
  </si>
  <si>
    <t>บาท</t>
  </si>
  <si>
    <t>๒. ได้รับการลดภาษี  รวมจำนวน</t>
  </si>
  <si>
    <t>๒.๑ ลดภาษี (ตามมาตรา ๕๕) จำนวน.................................บาท ได้แก่</t>
  </si>
  <si>
    <t>(๑) ทรัพย์สินประเภท........................ลดภาษีร้อยละ..................จำนวน......................บาท</t>
  </si>
  <si>
    <t>(๒) ทรัพย์สินประเภท........................ลดภาษีร้อยละ..................จำนวน......................บาท</t>
  </si>
  <si>
    <t>๒.๒ ลดภาษี (ตามมาตรา ๕๖ และ ๕๗) จำนวน..................................บาท</t>
  </si>
  <si>
    <t>๓. ภาษีที่คำนวณได้หลังจากการลดภาษีตามข้อ ๒ แล้ว จำนวน</t>
  </si>
  <si>
    <t>๔. ภาษีที่ต้องชำระหรือพึงชำระในปี ๒๕๖๒  จำนวน .......................-........................บาท</t>
  </si>
  <si>
    <t>๕. ภาษีตามข้อ ๓ ลบข้อ ๔ (ส่วนต่าง)</t>
  </si>
  <si>
    <t>๕.๑ หากจำนวนน้อยกว่าหรือเท่ากับศูนย์ จำไม่ได้รับการบรรเทาภาระภาษี</t>
  </si>
  <si>
    <t>๕.๒ หากจำนวนมากกว่าศูนย์ มีส่วนต่าง จำนวน ...........-..................บาทจะได้รับการบรรเทาภาระภาษีใน</t>
  </si>
  <si>
    <t xml:space="preserve">                ปี พ.ศ.๒๕๖๓ โดยเสียภาษีเพิ่มขึ้น จำนวน...............-...........บาท (ร้อยละ ๒๕ ของส่วนต่าง)</t>
  </si>
  <si>
    <t xml:space="preserve">๖. รวมค่าภาษีที่ต้องชำระตามหนังสือแจ้งการประเมินภาษีที่ดินและสิ่งปลูกสร้าง (ภ.ด.ส.๖)                       </t>
  </si>
  <si>
    <t xml:space="preserve"> (ข้อ ๔ + ข้อ ๕.๒ )</t>
  </si>
  <si>
    <t>นางกมลมาศ   กองสีชา</t>
  </si>
  <si>
    <t>701/1 ม.1 ต.พรุพี อ.บ้านนาสาร จ.สุราษฎร์ธานี</t>
  </si>
  <si>
    <t xml:space="preserve">บ้านเดี่ยว </t>
  </si>
  <si>
    <t>อยู่อาศัย</t>
  </si>
  <si>
    <t>ครึ่งตึก/ไม้</t>
  </si>
  <si>
    <t>สถานศึกษา</t>
  </si>
  <si>
    <t>โรง</t>
  </si>
  <si>
    <t>อาคารเรียน</t>
  </si>
  <si>
    <t>โดมอเนกประสงค์</t>
  </si>
  <si>
    <t>โรงอาหาร</t>
  </si>
  <si>
    <t>นางกันยานา   สุขอ่อน</t>
  </si>
  <si>
    <t>ห้องแถว</t>
  </si>
  <si>
    <t>พานิชย์กรรม</t>
  </si>
  <si>
    <t>นางกัญจนา   ปรางไสย์</t>
  </si>
  <si>
    <t>31 ม.1 ต.ควนศรี อ.บ้านนาสาร จ.สุราษฎร์ธานี</t>
  </si>
  <si>
    <t>บ้านเดี่ยว</t>
  </si>
  <si>
    <t>นางกัลยา   ดำจันทร์</t>
  </si>
  <si>
    <t>27/1 ม.7 ต.พรุพี อ.บ้านนาสาร จ.สุราษฎร์ธานี</t>
  </si>
  <si>
    <t>นางขวัญดาว   แซ่จุ่ง</t>
  </si>
  <si>
    <t>57 ถ.เออุทิศ ต.บ้านพรุ อ.หาดใหญ่ จ.สงขลา</t>
  </si>
  <si>
    <t>คลังสินค้า</t>
  </si>
  <si>
    <t>นางจันทร์แรม   มาผาบ</t>
  </si>
  <si>
    <t>127 ม.7 ต.บ้านกลาง อ.มือง จ.สฎ</t>
  </si>
  <si>
    <t>นางจำนันท์   ไตรอนุเชษฐ</t>
  </si>
  <si>
    <t>471/2 ม.1 ต.พรุพี อ.บ้านนาสาร จ.สุราษฎร์ธานี</t>
  </si>
  <si>
    <t>358/7 ม.1 ต.พรุพี อ.บ้านนาสาร จ.สุราษฎร์ธานี</t>
  </si>
  <si>
    <t>นางจีรภา   เวชศิริ</t>
  </si>
  <si>
    <t>346 ม.2 ต.พรุพี อ.บ้านนาสาร จ.สุราษฎร์ธานี</t>
  </si>
  <si>
    <t>7762</t>
  </si>
  <si>
    <t>2</t>
  </si>
  <si>
    <t>นางจุฬาภรณ์   เทียนศิริบรรพ์</t>
  </si>
  <si>
    <t>56/4 ม.7 ต.เสาธงหิน อ.บางใหญ่ จ.นนทบุรี</t>
  </si>
  <si>
    <t>นายอดุลย์ อัคขนิฐ</t>
  </si>
  <si>
    <t>1/4 ถ.เทศบาล 2 ต.นาสาร บ้านนาสาร สุราษฎร์ธานี</t>
  </si>
  <si>
    <t>โรงงาน</t>
  </si>
  <si>
    <t>โรงงานซ่อมรถและเครื่องจักร</t>
  </si>
  <si>
    <t>ออฟฟิศ</t>
  </si>
  <si>
    <t>สถานีเชื้อเพลิง</t>
  </si>
  <si>
    <t>น.ส.3</t>
  </si>
  <si>
    <t>น.ส.3ก</t>
  </si>
  <si>
    <t>น.ส.3ข</t>
  </si>
  <si>
    <t>บริษัทอัครพัฒไมนิ่ง จำกัด</t>
  </si>
  <si>
    <t>1/3 ถ.เทศบาล  1 ต.นาสาร บ้านนาสาร สุราษฎร์ธานี</t>
  </si>
  <si>
    <t>พานิชยืกรรม</t>
  </si>
  <si>
    <t>347 ม.2 ต.พรุพี อ.บ้านนาสาร จ.สุราษฎร์ธานี</t>
  </si>
  <si>
    <t>348 ม.2 ต.พรุพี อ.บ้านนาสาร จ.สุราษฎร์ธานี</t>
  </si>
  <si>
    <t>349 ม.2 ต.พรุพี อ.บ้านนาสาร จ.สุราษฎร์ธานี</t>
  </si>
  <si>
    <t>350 ม.2 ต.พรุพี อ.บ้านนาสาร จ.สุราษฎร์ธานี</t>
  </si>
  <si>
    <t xml:space="preserve">นางสาวปราณี แก้วบ้านกรูด </t>
  </si>
  <si>
    <t>14 ม.7 ต. พรุพี อ. บ้านนาสาร จ.สุราษฏร์ธานี</t>
  </si>
  <si>
    <t>นางสาวพาณีย์ อินไชย</t>
  </si>
  <si>
    <t>55/1 ม.7 ต.พรุพี อ.บ้านนาสาร จ.สุราฏร์ธานี</t>
  </si>
  <si>
    <t>ที่อยู่อาศัย</t>
  </si>
  <si>
    <t>ขนาดเนื้อที่</t>
  </si>
  <si>
    <t>กว้าง</t>
  </si>
  <si>
    <t>ยาว</t>
  </si>
  <si>
    <t>คำนวณเป็น ตร.ม</t>
  </si>
  <si>
    <t>นส.3ก</t>
  </si>
  <si>
    <t>นางบุบผา อัครบุณฑิตสกุล</t>
  </si>
  <si>
    <t>84 ม.4 ต.บ้านส้อง อ.เวียงสระ จ.สุราษฏร์ธานี</t>
  </si>
  <si>
    <t>นางสาวรัตนาภรณ์ นนทะสุน</t>
  </si>
  <si>
    <t>381 ม.2 ต.ควนศรี อ.บ้านนาสาร จ.สุราษฏร์ธานี</t>
  </si>
  <si>
    <t>นางพูนสุข หลูไพบูลย์</t>
  </si>
  <si>
    <t>42 ถนนหน้สถานีรถไฟ ต.นาสาร จ.สุราษฏร์ธานี</t>
  </si>
  <si>
    <t>นางเช้า จันทวงษ์</t>
  </si>
  <si>
    <t>357 ม.2 ต.พรุพี อ.บ้านนาสาร จ.สุราษฏร์ธานี</t>
  </si>
  <si>
    <t>นางสาวสุภาพร จันทวงษ์</t>
  </si>
  <si>
    <t>พานิชบ์กรรม</t>
  </si>
  <si>
    <t>นางสมศรี กลับละออง</t>
  </si>
  <si>
    <t>9/3 ม.2 ต.พรุพี อ.บ้านนาสาร จ.สุราษฏร์ธานี</t>
  </si>
  <si>
    <t>โรงงานซ่อมรถยนต์</t>
  </si>
  <si>
    <t>นางเรณู ผุดผาด</t>
  </si>
  <si>
    <t>307 ม.10 ต.บ้านส้อง อ.เวียงสะ จ.สุราษฏร์ธานี</t>
  </si>
  <si>
    <t>นางพรรณี หนูศรีแก้ว</t>
  </si>
  <si>
    <t>56 ม.8 ต.ควนสรี อ.บ้านนาสาร จ.สุราษฏร์ธานี</t>
  </si>
  <si>
    <t>นางอัมพร ราชรักษ์</t>
  </si>
  <si>
    <t>727/1 ม.1 ต.พรีพี อ.บ้านนาสาร จ.สุราษฏร์ธานี</t>
  </si>
  <si>
    <t>นายอุทัย สุขอ่อน</t>
  </si>
  <si>
    <t>นางสาวอังคณา สุขอ่อน</t>
  </si>
  <si>
    <t>365 ม.2 ต.ควนศรี อ.บ้านนาสาร จ.สุราษธานี</t>
  </si>
  <si>
    <t>365 ม.2  ต.ควนศรี อ.บ้านนาสาร จ.สุราษฏร์ธานี</t>
  </si>
  <si>
    <t>นายนคร ลิ่มสกุล</t>
  </si>
  <si>
    <t>454/1 ม.1 ต.พรุพี อ.บ้านนนาสาร จ.สุราษฏร์ธานี</t>
  </si>
  <si>
    <t>นายสว่าง ช่วยรักษา</t>
  </si>
  <si>
    <t>720/1 ม.1 ต.พรุพี อ.บ้านนาสาร จ.สุราษฏร์ธานี</t>
  </si>
  <si>
    <t>ลานคอนกรีต</t>
  </si>
  <si>
    <t>นางสาวโอทนี ตันติเจริญวิวัฒน์</t>
  </si>
  <si>
    <t>445 ม.1 ต.พรุพี อ.บ้านนาสาร จ.สุราษฏร์ธานี</t>
  </si>
  <si>
    <t>16/4 ม.9 ต.สินปุน อ.เขาพนม จ.กระบี่</t>
  </si>
  <si>
    <t>นางสาวอรอนงค์ ศรีอ่อน</t>
  </si>
  <si>
    <t>นางสุณียา ทองกระจ่าง</t>
  </si>
  <si>
    <t>425/4 ม.1 ต.พรุพี อ.บ้านนาสาร จ.สุราษฏร์ธานี</t>
  </si>
  <si>
    <t>นางรุ่งทิวา โสภิตคุณานันท์</t>
  </si>
  <si>
    <t>509/4 ม.1 ต.พรุพี อ.บ้านนาสาร จ.สุราษฏร์ธานี</t>
  </si>
  <si>
    <t>นส.3ก.</t>
  </si>
  <si>
    <t>727/1 ม.1 ต.พรุพี อ.บ้านนาสาร จ.สุราษฏร์ธานี</t>
  </si>
  <si>
    <t>นางสาวเลี่ยน ศรีอาวุธ</t>
  </si>
  <si>
    <t>424/2 ม.1 ต.พรุพี อ.บ้านนาสาร จ.สุราษฏร์ธานี</t>
  </si>
  <si>
    <t>นายจารึก สุขกรี</t>
  </si>
  <si>
    <t>94/28 ม.6 ต.บ้านใต้ อ.เกาะพงัน จ.สุราษฏร์ธานี</t>
  </si>
  <si>
    <t>นางสาวอุบล ด่านชิโรเรศ</t>
  </si>
  <si>
    <t>527 ม.1 ต.พรุพี อ.บ้านนาสาร จ.สุราษฏร์ธานี</t>
  </si>
  <si>
    <t>นายวุฒิ บุณกล่ำ</t>
  </si>
  <si>
    <t>703 ม.1 ต.พรพี อ.บ้านนาสาร จ.สุราษฏร์ธานี</t>
  </si>
  <si>
    <t xml:space="preserve">โฉนด </t>
  </si>
  <si>
    <t>นายณรงค์ชัย ลีลาศิริวิลาศ</t>
  </si>
  <si>
    <t>460/2 ม.1 ต.พรุพี อ.บ้านนาสาร จ.สุราษฏร์ธานี</t>
  </si>
  <si>
    <t>นางหนูนิด แว่ติ้ง</t>
  </si>
  <si>
    <t>426/1 ม.1 ต.พรุพี อ.บ้านาสาร จ.สุราษฏร์ธานี</t>
  </si>
  <si>
    <t>บ้านเดี่ยว2ชั้น</t>
  </si>
  <si>
    <t>นายธนาชัย เพ็ชรรัตน์</t>
  </si>
  <si>
    <t>21/6 ม.1 ต.พรุพี อ.บ้านนาสาร จ.สุราษฏ์ธานี</t>
  </si>
  <si>
    <t>ชื่อองค์กรปกครองส่วนท้องถิ่น........เทศบาลตำบลพรุพี........</t>
  </si>
  <si>
    <t>นายธีระศักดิ์ สีหินขาว</t>
  </si>
  <si>
    <t>23 ม.4 ต.กู่กาสิงห์ อ.เกษตรวิสัย จ.ร้อยเอ็ด</t>
  </si>
  <si>
    <t>นายสำราญ สนธิรักษ์</t>
  </si>
  <si>
    <t>214 ม.7 ต.พรุพี อ.บ้านนาสาร จ.สุราษฏร์ธานี</t>
  </si>
  <si>
    <t>นายประพล หนูศรีแก้ว</t>
  </si>
  <si>
    <t>425/1 ม.1 ต.พรุพี อ.บ้านนาสาร จ.สุราษฏร์ธานี</t>
  </si>
  <si>
    <t>นายสไว ปรีชา</t>
  </si>
  <si>
    <t>67/1 ม.2 ต.ควนศรี อ.บ้านนาสาร จ.สุราษฏร์ธานี</t>
  </si>
  <si>
    <t>นายวิชัย เวชศิริ</t>
  </si>
  <si>
    <t>346 ม.2 ต.พรุพี อ.บ้านนาสาร จ.สุราษฏร์ธานี</t>
  </si>
  <si>
    <t>อู่ซ่อมรถ</t>
  </si>
  <si>
    <t>นายประจักร พิธีการณ์</t>
  </si>
  <si>
    <t>60 ม.4 ต.พรุพี อ.บ้านนาสาร จ.สุราษฏร์ธานี</t>
  </si>
  <si>
    <t>นายยกนิ่ง คหะวงษ์</t>
  </si>
  <si>
    <t>193 ม.4 ต.พรุพี อ.บ้านนาสาร จ.สุราษฏร์ธานี</t>
  </si>
  <si>
    <t>นางสาวฐิตินันท์ จันทร์เดช</t>
  </si>
  <si>
    <t>5/17 ม.1 ต.พรุพี อ.บ้านนาสาร จ.สุราฏร์ธานี</t>
  </si>
  <si>
    <t>นายอพิชิต จันทร์เดช</t>
  </si>
  <si>
    <t>709/1 ม.1 ต.พรุพี อ.บ้านนาสาร จ.สุราษฏร์ธานี</t>
  </si>
  <si>
    <t>นางอุไร ดำศิริ</t>
  </si>
  <si>
    <t>106/8 ม.6 ต.พรุพี อ.บ้านนาสาร จ.สุราษฏร์ธานี</t>
  </si>
  <si>
    <t>นางสาวจิราวรรณ กลิ่นถนอม</t>
  </si>
  <si>
    <t>376/2 ม.2 ต.พรุพี อ.บ้านนาสาร จ.สุราษฏร์ธานี</t>
  </si>
  <si>
    <t>นายสิทธิเชนต์ คล้ายทอง</t>
  </si>
  <si>
    <t>28/3 ม.1 ต.พรุพี อ.บ้านนาสาร จ.สุราษฏร์ธานี</t>
  </si>
  <si>
    <t>นายวิชัย หนองลุง</t>
  </si>
  <si>
    <t>93 ม.7 ต.พรุพี อ.บ้านนาสาร จ.สุราษฏร์ธานี</t>
  </si>
  <si>
    <t>94 ม.7 ต.พรุพี อ.บ้านนาสาร จ.สุราษฏร์ธานี</t>
  </si>
  <si>
    <t>บ้านเดี่ยวสองชั้น</t>
  </si>
  <si>
    <t>นางสาคร ชูทอง</t>
  </si>
  <si>
    <t>286 ม.3 ต.พรุพี อ.บ้านนาสาร จ.สุราษฏร์ธานี</t>
  </si>
  <si>
    <t>นายอภิชิต จันทร์เดช</t>
  </si>
  <si>
    <t>709/2 ม.1 ต.พรุพี อ.บ้านนาสาร จ.สุราษฏร์ธานี</t>
  </si>
  <si>
    <t>นางสมจิตร ทรฤทธิ์</t>
  </si>
  <si>
    <t>นางประภาพร พรหมชาติ</t>
  </si>
  <si>
    <t>398/1 ม.1 ต.พรุพี อ.บ้านนาสาร จ.สุราษฏร์ธานี</t>
  </si>
  <si>
    <t>นายสุชาติ สุนาวัฒน์</t>
  </si>
  <si>
    <t>19/5 ม.7 ต.พรุพี อ.บ้านนาสาร จ.สุราษฏร์ธานี</t>
  </si>
  <si>
    <t>นายอุดร มลอุ่น</t>
  </si>
  <si>
    <t>3/1 ม.7 ต.พรุพี อ.บ้านนาสาร จ.สุราษฏร์ธานี</t>
  </si>
  <si>
    <t>นายนรินทร์ สุขาทิพย์</t>
  </si>
  <si>
    <t>53 ม.6 ต.พรุพี อ.บ้านนาสาร จ.สุราษฏร์ธานี</t>
  </si>
  <si>
    <t>นางยินดี ศิริรัตน์</t>
  </si>
  <si>
    <t>371 ม.6 ต.พรุพี อ.บ้านนาสาร จ.สุราษฏร์ธานี</t>
  </si>
  <si>
    <t>นายสินชิน เหล่าพงศพันธ์</t>
  </si>
  <si>
    <t>438 ม.1 ต.พรุพี อ.บ้านนาสาร จ.สุราษฏร์ธานี</t>
  </si>
  <si>
    <t>นส.3</t>
  </si>
  <si>
    <t>-</t>
  </si>
  <si>
    <t>บัณฑิตเฟอร์นิเอร์</t>
  </si>
  <si>
    <t>นางสาวเขมิกา วงศ์ศรี</t>
  </si>
  <si>
    <t>19/1 ม.1 ต.รมณีย์ อ.กะปง จ.พังงา</t>
  </si>
  <si>
    <t>นายอำพล เวทยา</t>
  </si>
  <si>
    <t>532/1 ม.1 ต.พรุพี อ.บ้านนาสาร จ.สุราษฏร์ธานี</t>
  </si>
  <si>
    <t>นางจันฌ์กมนฑร์ จันทร์พงษ์</t>
  </si>
  <si>
    <t>42 ถนนคลองหา ต.นาสาร อ.บ้านนาสาร จ.สุราษฏร์ธานี</t>
  </si>
  <si>
    <t>แปลงเพาะผลไม้ ว.รุ่งลาภ</t>
  </si>
  <si>
    <t>นางกัญญารัตน์ ฤทธิชัย</t>
  </si>
  <si>
    <t>358 ม.1 ต.พรุพี อ.บ้านนาสาร จ.สุราฏร์ธานี</t>
  </si>
  <si>
    <t>358/8 ม.1 ต.พรุพี อ.บ้านนาสาร จ.สุราฏร์ธานี</t>
  </si>
  <si>
    <t>ส.ต.ต.ประเสริฐ ฤทธิชัย</t>
  </si>
  <si>
    <t>นายณฐดนัย สมโลก</t>
  </si>
  <si>
    <t>157/1 ม.1 ต.พรุพี อ.บ้านนาสาร จ.สุราฏร์ธานี</t>
  </si>
  <si>
    <t>บ.ไปรษณีย์ไทย</t>
  </si>
  <si>
    <t>111 ต.ทุ่งสองห้อง อ.หลักสี่ กทมฯ</t>
  </si>
  <si>
    <t>นายยุทธนา อุ้ยสกุล</t>
  </si>
  <si>
    <t xml:space="preserve">363 ม.2 ต.พรุพี อ.บ้านนาสาร จ.สุราษฏร์ธานี </t>
  </si>
  <si>
    <t>นายฐาปนา อู่ทรงธรรม</t>
  </si>
  <si>
    <t>456 ม.1 ต.พรุพี อ.บ้านนาสาร จ.สุราฏร์ธานี</t>
  </si>
  <si>
    <t>นายสุชาติ เก้าเอี้ยน</t>
  </si>
  <si>
    <t>431 ม.1 ต.พรุพี อ.บ้านนาสาร จ.สุราษฏร์ธานี</t>
  </si>
  <si>
    <t xml:space="preserve">นายวิเชียร หนองลุง </t>
  </si>
  <si>
    <t>38 ม.7 ต.พรุพี อ.บ้านนาสาร จ.สุราฏร์ธานี</t>
  </si>
  <si>
    <t>นายสมยศ หนองลุง</t>
  </si>
  <si>
    <t>42/4 ม2 ต.เวียงสระ อ.เวียงสระ จ.สุราษฏร์ธานี</t>
  </si>
  <si>
    <t>คลังสินค้าไม่เกิน300 ตร.ม</t>
  </si>
  <si>
    <t>คลังเก็บของ</t>
  </si>
  <si>
    <t>นางบุปผา พราหมนก</t>
  </si>
  <si>
    <t>177/32 ม.1 ต.พรุพี อ.บ้านนาสาร จ.สุราษฏร์ธานี</t>
  </si>
  <si>
    <t>คลังสินค้าเกิน300 ตร.ม</t>
  </si>
  <si>
    <t>สถานีบริการน้ำมันเชื้อเพลิง</t>
  </si>
  <si>
    <t>นางสาวสุพัฒนา เพ็งพันธุ์</t>
  </si>
  <si>
    <t>6/37 ม.4 ต.จรเข้บัว เขตลาดพร้าว จ.กทมฯ</t>
  </si>
  <si>
    <t>นางสาวภักดีรัตน์ ดำเอียด</t>
  </si>
  <si>
    <t>28/4 ม.1 ต.พรุพี อ.บ้านนาสาร จ.สุราฏร์ธานี</t>
  </si>
  <si>
    <t>นางเตือนใจ นิลพัฒน์</t>
  </si>
  <si>
    <t>719/1 ม.1 ต.พรุพี อ.บ้านนาสาร จ.สุราษฏร์ธานี</t>
  </si>
  <si>
    <t>นายยุพิน เถาเป็น</t>
  </si>
  <si>
    <t>391 ม.1 ต.พรุพี อ.บ้านนาสาร จ.สุราษฏร์ธานี</t>
  </si>
  <si>
    <t>นางสมศรี เพ็งพันธ์</t>
  </si>
  <si>
    <t>444/2 ม.1 ต.พรุพี อ.บ้านนาสาร จ.สุราษฏร์ธานี</t>
  </si>
  <si>
    <t>นางวันนา เดิมคลัง</t>
  </si>
  <si>
    <t>106 ม.4 ต.พรุพี อ.บ้านนาสาร จ.สุราษฏร์ธานี</t>
  </si>
  <si>
    <t>นางสาวลาภิน จรูญรัตน์</t>
  </si>
  <si>
    <t>97 ม.4 ต.พรุพี อ.บ้านนาสาร จ.สุราษฏร์ธานี</t>
  </si>
  <si>
    <t>นายวิโรจน์ ยืนยาว</t>
  </si>
  <si>
    <t>432 ม.1 ต.พรุพี อ.บ้านนาสาร จ.สุราษฏร์ธานี</t>
  </si>
  <si>
    <t>นายนอง เพ็งพันธุ์</t>
  </si>
  <si>
    <t>นางแนม ช่วยประดิษฐ์</t>
  </si>
  <si>
    <t>434 ม.1 ต.พรุพี อ.บ้านนาสาร จ.สุราษฏร์ธานี</t>
  </si>
  <si>
    <t>นายนิยม จิรานันท์</t>
  </si>
  <si>
    <t>10/1 ม.2 ต.พรุพี อ.บ้านนาสาร จ.สุราษฏร์ธานี</t>
  </si>
  <si>
    <t>ตึก/ไม้</t>
  </si>
  <si>
    <t>นางละอาย คงสุวรรณสกุล</t>
  </si>
  <si>
    <t>430 ม.1 ต.พรุพี อ.บ้านนาสาร จ.สุราษฏร์ธานี</t>
  </si>
  <si>
    <t>นางอมรรัตน์ เพชระ</t>
  </si>
  <si>
    <t>36 ม.1 ต.พรุพี อ.บ้านนาสาร จ.สุราษฏร์ธานี</t>
  </si>
  <si>
    <t>นายชัชวาล จันทวงษ์</t>
  </si>
  <si>
    <t>อาคารจอดรถ</t>
  </si>
  <si>
    <t>จอดรถ</t>
  </si>
  <si>
    <t>509 ม.1 ต.พรุพี อ.บ้านนาสาร จ.สุราษฏร์ธานี</t>
  </si>
  <si>
    <t>บ้านเดี่ยว2 ชั้น</t>
  </si>
  <si>
    <t>ชั้น 1</t>
  </si>
  <si>
    <t xml:space="preserve">นางสาวศิวิมล ไล่ทัน </t>
  </si>
  <si>
    <t>90/18 ม.1 ต.ทับปุด อ.ทับปุด จ.พังงา</t>
  </si>
  <si>
    <t>ชั้น 2</t>
  </si>
  <si>
    <t>นางสาวศิวิมล ไล่ทัน (ศรีสวัสดิ์ เงินสดทันใจ)</t>
  </si>
  <si>
    <t>บ้านเดี่ยว 2 ชั้น</t>
  </si>
  <si>
    <t xml:space="preserve">ชั้น 1 </t>
  </si>
  <si>
    <t>นางวันเพ็ญ โมศรี</t>
  </si>
  <si>
    <t>460/1 ม.1 ต.พรุพี อ.บ้านนาสาร จ.สุราษฏร์ธานี</t>
  </si>
  <si>
    <t xml:space="preserve">ชั้น 2 </t>
  </si>
  <si>
    <t>นางสาวอินทิรา แซ่เอี๊ยะ</t>
  </si>
  <si>
    <t>457/4 ม.1 ต.พรุพี อ.บ้านนาสาร จ.สุราษฏร์ธานี</t>
  </si>
  <si>
    <t>นางสุวญา สุดสกุล</t>
  </si>
  <si>
    <t>96 ม.5 ต.พรุพี อ.บ้านาสาร จ.สุราษฏร์ธานี</t>
  </si>
  <si>
    <t>นายสมพงษ์ ชูช่วย</t>
  </si>
  <si>
    <t>143/2 ม.4 ต.พรุพี อ.บ้านนาสาร จ.สุราษฏร์ธานี</t>
  </si>
  <si>
    <t>นายคล่อง จรา</t>
  </si>
  <si>
    <t xml:space="preserve">นายสมศักดิ์ เจริญรูป </t>
  </si>
  <si>
    <t>178/2 ม.1 ต.พรุพี อ.บ้านนาสาร จ.สุราษฏร์ธานี</t>
  </si>
  <si>
    <t>116 ม.6 ต.พรุพี อ.บ้านนาสาร จ.สุราษฏร์ธานี</t>
  </si>
  <si>
    <t>นายวรา ทรฤทธิ์</t>
  </si>
  <si>
    <t>287 ม.1 ต.พรุพี อ.บ้านนาสาร จ.สุราษฎร์ธานี</t>
  </si>
  <si>
    <t>ไม้</t>
  </si>
  <si>
    <t>ใม้</t>
  </si>
  <si>
    <t>ลานจอดรถ</t>
  </si>
  <si>
    <t>นายวราวุฒิ หวังหิรัญกุล</t>
  </si>
  <si>
    <t>355/2 ม.2 ต.พรุพี อ.บ้านนาสาร จ.สุราษฏร์ธานี</t>
  </si>
  <si>
    <t>ธนาคารเกียรตินาคิน จำกัด(มหาชน)</t>
  </si>
  <si>
    <t>ห้องน้ำรวม</t>
  </si>
  <si>
    <t>นายประดิษฐ์ แซ่ตั่น</t>
  </si>
  <si>
    <t>241/2 ม.3 ต.พรุพี อ.บ้านนาสาร จ.สุราษฏร์ธานี</t>
  </si>
  <si>
    <t>โฮมออฟฝิศ 2 ชั้น</t>
  </si>
  <si>
    <t>ชั้น 1 ออฟฟิศ</t>
  </si>
  <si>
    <t>ชั้น 1 ที่อยู่อาศัย</t>
  </si>
  <si>
    <t>นายเอกชัย แซ่ตั่น</t>
  </si>
  <si>
    <t>ชั้น1 ออฟฟิศ</t>
  </si>
  <si>
    <t>ชั้น2</t>
  </si>
  <si>
    <t>น.ส.3ก.</t>
  </si>
  <si>
    <t>หจก.เจตน์ แอนด์ แจ๋ว</t>
  </si>
  <si>
    <t>บริษัท จำกัดรับเบอร์ออยล์</t>
  </si>
  <si>
    <t>39-41 ถ.วิเศษกุล ซ.2 ต.ทับเที่ยง อ. เมืองตรัง จ.ตรัง</t>
  </si>
  <si>
    <t>เสาสัญญานโทรศัพท์</t>
  </si>
  <si>
    <t>36/2 ม.1 บ.พรุพี ต.พรุพี บ้านนาสาร สุราษฎร์ธานี</t>
  </si>
  <si>
    <t>นางถาวร จันทวงษ์</t>
  </si>
  <si>
    <t>บริษัท ดีแทค ไตรเน็ต จำกัด</t>
  </si>
  <si>
    <t>319 แขวงปทุมวัน เขตปทุมวัน กทม</t>
  </si>
  <si>
    <t>นางณัฐวดี ศุภชัยโกศล</t>
  </si>
  <si>
    <t>801 ซ.เพชรเกษม 94  บางแค  บางแคเหลนือ  กทมฯ</t>
  </si>
  <si>
    <t>802 ซ.เพชรเกษม 94  บางแค  บางแคเหลนือ  กทมฯ</t>
  </si>
  <si>
    <t>บริษัท ทรูมูฟ จำกัด</t>
  </si>
  <si>
    <t>18 แขวงห้วยขวาง เขตห้วยขวาง กทมฯ10310</t>
  </si>
  <si>
    <t>พาณิชย์กรรม</t>
  </si>
  <si>
    <t>นางสาคร มณีสม</t>
  </si>
  <si>
    <t>116/1 ม.5 ต.พรุพี อ.บ้านนาสาร จ.สุราษฏร์ธานี</t>
  </si>
  <si>
    <t>บจก.ทรูมูฟเอช ยูนิเวอร์แซล คอมมิเนลเคชั่น</t>
  </si>
  <si>
    <t>88 ซอย 17/3 ถ.ราษฏร์อุทิศ ต.หาดใหญ่ อ.หาดใหญ่ สงขลา90110</t>
  </si>
  <si>
    <t>นางสุภาภรณ์ อิ่มสกุล</t>
  </si>
  <si>
    <t>49 ม.5 ต.พรุพี อ.บ้านนาสาร จ.สุราษฏร์ธานี</t>
  </si>
  <si>
    <t>นายนพพร พินนุรุธ</t>
  </si>
  <si>
    <t>120 ม.6 ต.พรุพี อ.บ้านนาสาร จ.สุราษฏร์ธานี</t>
  </si>
  <si>
    <t>บริษัท บีเอฟเคที (ประเทศไทย)</t>
  </si>
  <si>
    <t>นายสมพร สมพิศ</t>
  </si>
  <si>
    <t>88 ม.7 ต.พรุพี อ.บ้านนาสาร จ. สุราษฏร์ธานี</t>
  </si>
  <si>
    <t>นายกรีฑา หนูเจริญกุล</t>
  </si>
  <si>
    <t>22 ม.2 ต.มะลวน อ.พุนพิน จ.สุราษฏร์ธานี</t>
  </si>
  <si>
    <t>01-1</t>
  </si>
  <si>
    <t>ธนาคารเกียรตินาคิน จำกัด (มหาชน)</t>
  </si>
  <si>
    <t>9.7</t>
  </si>
  <si>
    <t>100</t>
  </si>
  <si>
    <t>28</t>
  </si>
  <si>
    <t>112</t>
  </si>
  <si>
    <t>6550</t>
  </si>
  <si>
    <t>10</t>
  </si>
  <si>
    <t>8</t>
  </si>
  <si>
    <t>98.5</t>
  </si>
  <si>
    <t>22</t>
  </si>
  <si>
    <t>21</t>
  </si>
  <si>
    <t>**หมายเหตุ**ลักษณะการใช้ประโยชน์</t>
  </si>
  <si>
    <t>1.ประกอบเกษตรกรรม</t>
  </si>
  <si>
    <t>2.อยู่อาศัย</t>
  </si>
  <si>
    <t>3.อื่นๆ</t>
  </si>
  <si>
    <t>4.ทิ้งไว้ว่างเปล่าหรือไม่ได้ทำประโยชน์</t>
  </si>
  <si>
    <t>5.ใช้ประโยชน์หลายประเภท</t>
  </si>
  <si>
    <t>01-2</t>
  </si>
  <si>
    <t>นางกมลมาศ   กองสีชา       701/1 ม.1 ต.พรุพี อ.บ้านนาสาร จ.สุราษฎร์ธานี</t>
  </si>
  <si>
    <t>4.3</t>
  </si>
  <si>
    <t>12</t>
  </si>
  <si>
    <t>01-3</t>
  </si>
  <si>
    <t>นางกัญจนา   ปรางไสย์      509 ม.1 ต.พรุพี อ.บ้านนาสาร จ.สุราษฏร์ธานี</t>
  </si>
  <si>
    <t>01-4</t>
  </si>
  <si>
    <t>นางกันยานา   สุขอ่อน      31 ม.1 ต.ควนศรี อ.บ้านนาสาร จ.สุราษฎร์ธานี</t>
  </si>
  <si>
    <t>7</t>
  </si>
  <si>
    <t>01-5</t>
  </si>
  <si>
    <t>01-6</t>
  </si>
  <si>
    <t>3</t>
  </si>
  <si>
    <t>01-7</t>
  </si>
  <si>
    <t>นางขวัญดาว   แซ่จุ่ง         57 ถ.เออุทิศ ต.บ้านพรุ อ.หาดใหญ่ จ.สงขลา</t>
  </si>
  <si>
    <t>17</t>
  </si>
  <si>
    <t>01-8</t>
  </si>
  <si>
    <t>01-9</t>
  </si>
  <si>
    <t>นางจำนันท์   ไตรอนุเชษฐ        471/2 ม.1 ต.พรุพี อ.บ้านนาสาร จ.สุราษฎร์ธานี</t>
  </si>
  <si>
    <t>01-10</t>
  </si>
  <si>
    <t>นางจีรภา   เวชศิริ        348 ม.2 ต.พรุพี อ.บ้านนาสาร จ.สุราษฎร์ธานี</t>
  </si>
  <si>
    <t>01-11</t>
  </si>
  <si>
    <t>นางจุฬาภรณ์   เทียนศิริบรรพ์        56/4 ม.7 ต.เสาธงหิน อ.บางใหญ่ จ.นนทบุรี</t>
  </si>
  <si>
    <t>01-12</t>
  </si>
  <si>
    <t>นายอดุลย์ อัคขนิฐ        1/4 ถ.เทศบาล 2 ต.นาสาร บ้านนาสาร สุราษฎร์ธานี</t>
  </si>
  <si>
    <t>01-13</t>
  </si>
  <si>
    <t>บริษัทอัครพัฒไมนิ่ง จำกัด        1/3 ถ.เทศบาล  1 ต.นาสาร บ้านนาสาร สุราษฎร์ธานี</t>
  </si>
  <si>
    <t>01-14</t>
  </si>
  <si>
    <t>นางสาวปราณี แก้วบ้านกรูด         14 ม.7 ต. พรุพี อ. บ้านนาสาร จ.สุราษฏร์ธานี</t>
  </si>
  <si>
    <t>01-15</t>
  </si>
  <si>
    <t>นางสาวพาณีย์ อินไชย         55/1 ม.7 ต.พรุพี อ.บ้านนาสาร จ.สุราฏร์ธานี</t>
  </si>
  <si>
    <t>01-16</t>
  </si>
  <si>
    <t>นางบุบผา อัครบุณฑิตสกุล         55/1 ม.7 ต.พรุพี อ.บ้านนาสาร จ.สุราฏร์ธานี</t>
  </si>
  <si>
    <t>01-17</t>
  </si>
  <si>
    <t>นางพูนสุข หลูไพบูลย์        42 ถนนหน้สถานีรถไฟ ต.นาสาร จ.สุราษฏร์ธานี</t>
  </si>
  <si>
    <t>01-18</t>
  </si>
  <si>
    <t>นางเช้า จันทวงษ์         357 ม.2 ต.พรุพี อ.บ้านนาสาร จ.สุราษฏร์ธานี</t>
  </si>
  <si>
    <t>01-19</t>
  </si>
  <si>
    <t>นางสมศรี กลับละออง       9/3 ม.2 ต.พรุพี อ.บ้านนาสาร จ.สุราษฏร์ธานี</t>
  </si>
  <si>
    <t>01-20</t>
  </si>
  <si>
    <t>นางเรณู ผุดผาด       307 ม.10 ต.บ้านส้อง อ.เวียงสะ จ.สุราษฏร์ธานี</t>
  </si>
  <si>
    <t>01-21</t>
  </si>
  <si>
    <t>นายอุทัย สุขอ่อน      365 ม.2  ต.ควนศรี อ.บ้านนาสาร จ.สุราษฏร์ธานี</t>
  </si>
  <si>
    <t>01-22</t>
  </si>
  <si>
    <t>นายนคร ลิ่มสกุล      454/1 ม.1 ต.พรุพี อ.บ้านนนาสาร จ.สุราษฏร์ธานี</t>
  </si>
  <si>
    <t>01-23</t>
  </si>
  <si>
    <t>นายกรีฑา หนูเจริญกุล     22 ม.2 ต.มะลวน อ.พุนพิน จ.สุราษฏร์ธานี</t>
  </si>
  <si>
    <t>01-24</t>
  </si>
  <si>
    <t>4</t>
  </si>
  <si>
    <t>6</t>
  </si>
  <si>
    <t>9</t>
  </si>
  <si>
    <t>13</t>
  </si>
  <si>
    <t>15</t>
  </si>
  <si>
    <t>19</t>
  </si>
  <si>
    <t>01-25</t>
  </si>
  <si>
    <t>นายสว่าง ช่วยรักษา      720/1 ม.1 ต.พรุพี อ.บ้านนาสาร จ.สุราษฏร์ธานี</t>
  </si>
  <si>
    <t>นางสาวโอทนี ตันติเจริญวิวัฒน์     445 ม.1 ต.พรุพี อ.บ้านนาสาร จ.สุราษฏร์ธานี</t>
  </si>
  <si>
    <t>01-26</t>
  </si>
  <si>
    <t>นางสาวอรอนงค์ ศรีอ่อน     16/4 ม.9 ต.สินปุน อ.เขาพนม จ.กระบี่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</si>
</sst>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5" x14ac:knownFonts="1">
    <font>
      <sz val="11"/>
      <color theme="1"/>
      <name val="Tahoma"/>
      <family val="2"/>
      <charset val="222"/>
      <scheme val="minor"/>
    </font>
    <font>
      <sz val="11"/>
      <color theme="1"/>
      <name val="Angsana New"/>
      <family val="1"/>
    </font>
    <font>
      <sz val="14"/>
      <color theme="1"/>
      <name val="Angsana New"/>
      <family val="1"/>
    </font>
    <font>
      <sz val="16"/>
      <color rgb="FF000000"/>
      <name val="TH SarabunPSK"/>
      <family val="2"/>
    </font>
    <font>
      <sz val="14"/>
      <color rgb="FF000000"/>
      <name val="Angsana New"/>
      <family val="1"/>
    </font>
    <font>
      <b/>
      <sz val="16"/>
      <color rgb="FF000000"/>
      <name val="TH SarabunPSK"/>
      <family val="2"/>
    </font>
    <font>
      <b/>
      <sz val="13"/>
      <color rgb="FF000000"/>
      <name val="TH SarabunPSK"/>
      <family val="2"/>
    </font>
    <font>
      <b/>
      <sz val="12"/>
      <color rgb="FF000000"/>
      <name val="TH SarabunPSK"/>
      <family val="2"/>
    </font>
    <font>
      <sz val="16"/>
      <color rgb="FF000000"/>
      <name val="TH SarabunIT๙"/>
      <family val="2"/>
    </font>
    <font>
      <sz val="15"/>
      <color rgb="FF000000"/>
      <name val="TH SarabunIT๙"/>
      <family val="2"/>
    </font>
    <font>
      <sz val="16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8"/>
      <color theme="1"/>
      <name val="TH SarabunPSK"/>
      <family val="2"/>
    </font>
    <font>
      <b/>
      <sz val="14"/>
      <color rgb="FF000000"/>
      <name val="TH SarabunPSK"/>
      <family val="2"/>
    </font>
    <font>
      <sz val="13"/>
      <color rgb="FF000000"/>
      <name val="TH SarabunPSK"/>
      <family val="2"/>
    </font>
    <font>
      <sz val="13"/>
      <color theme="1"/>
      <name val="TH SarabunPSK"/>
      <family val="2"/>
    </font>
    <font>
      <b/>
      <sz val="14"/>
      <color rgb="FF000000"/>
      <name val="TH SarabunIT๙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3"/>
      <color rgb="FF7030A0"/>
      <name val="TH SarabunPSK"/>
      <family val="2"/>
    </font>
    <font>
      <sz val="13"/>
      <color rgb="FF00B0F0"/>
      <name val="TH SarabunPSK"/>
      <family val="2"/>
    </font>
    <font>
      <sz val="13"/>
      <color rgb="FFFF0000"/>
      <name val="TH SarabunPSK"/>
      <family val="2"/>
    </font>
    <font>
      <sz val="13"/>
      <color rgb="FFFF00FF"/>
      <name val="TH SarabunPSK"/>
      <family val="2"/>
    </font>
    <font>
      <sz val="11"/>
      <color theme="1"/>
      <name val="TH SarabunPSK"/>
      <family val="2"/>
    </font>
    <font>
      <sz val="14"/>
      <color rgb="FF000000"/>
      <name val="TH SarabunPSK"/>
      <family val="2"/>
    </font>
    <font>
      <sz val="13"/>
      <name val="TH SarabunPSK"/>
      <family val="2"/>
    </font>
    <font>
      <sz val="15"/>
      <color rgb="FF000000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2"/>
      <color theme="1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rgb="FFD6E3BC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B6DDE8"/>
        <bgColor rgb="FFFFFFFF"/>
      </patternFill>
    </fill>
    <fill>
      <patternFill patternType="solid">
        <fgColor rgb="FFEAF1DD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hair">
        <color rgb="FFD8D8D8"/>
      </left>
      <right style="hair">
        <color rgb="FFD8D8D8"/>
      </right>
      <top/>
      <bottom style="hair">
        <color rgb="FFD8D8D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300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49" fontId="3" fillId="0" borderId="0" xfId="0" applyNumberFormat="1" applyFont="1" applyFill="1"/>
    <xf numFmtId="4" fontId="3" fillId="0" borderId="0" xfId="0" applyNumberFormat="1" applyFont="1" applyFill="1"/>
    <xf numFmtId="2" fontId="3" fillId="0" borderId="0" xfId="0" applyNumberFormat="1" applyFont="1" applyFill="1"/>
    <xf numFmtId="4" fontId="0" fillId="0" borderId="0" xfId="0" applyNumberFormat="1" applyFill="1"/>
    <xf numFmtId="0" fontId="0" fillId="0" borderId="0" xfId="0" applyFill="1"/>
    <xf numFmtId="0" fontId="4" fillId="0" borderId="0" xfId="0" applyFont="1" applyFill="1" applyAlignment="1">
      <alignment horizontal="center"/>
    </xf>
    <xf numFmtId="4" fontId="5" fillId="0" borderId="0" xfId="0" applyNumberFormat="1" applyFont="1" applyFill="1" applyAlignment="1">
      <alignment horizontal="center"/>
    </xf>
    <xf numFmtId="49" fontId="5" fillId="0" borderId="3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/>
    <xf numFmtId="49" fontId="6" fillId="2" borderId="4" xfId="0" applyNumberFormat="1" applyFont="1" applyFill="1" applyBorder="1" applyAlignment="1"/>
    <xf numFmtId="49" fontId="6" fillId="2" borderId="5" xfId="0" applyNumberFormat="1" applyFont="1" applyFill="1" applyBorder="1" applyAlignment="1"/>
    <xf numFmtId="49" fontId="6" fillId="2" borderId="6" xfId="0" applyNumberFormat="1" applyFont="1" applyFill="1" applyBorder="1" applyAlignment="1"/>
    <xf numFmtId="49" fontId="8" fillId="0" borderId="22" xfId="0" applyNumberFormat="1" applyFont="1" applyFill="1" applyBorder="1" applyAlignment="1">
      <alignment horizontal="center"/>
    </xf>
    <xf numFmtId="4" fontId="8" fillId="0" borderId="22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center"/>
    </xf>
    <xf numFmtId="4" fontId="8" fillId="0" borderId="0" xfId="0" applyNumberFormat="1" applyFont="1" applyFill="1" applyBorder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0" fontId="10" fillId="0" borderId="0" xfId="0" applyFont="1" applyFill="1"/>
    <xf numFmtId="4" fontId="12" fillId="0" borderId="1" xfId="0" applyNumberFormat="1" applyFont="1" applyBorder="1"/>
    <xf numFmtId="0" fontId="0" fillId="0" borderId="0" xfId="0" applyBorder="1"/>
    <xf numFmtId="0" fontId="0" fillId="0" borderId="0" xfId="0"/>
    <xf numFmtId="0" fontId="12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horizontal="right"/>
    </xf>
    <xf numFmtId="0" fontId="18" fillId="0" borderId="0" xfId="0" applyFont="1"/>
    <xf numFmtId="49" fontId="17" fillId="0" borderId="0" xfId="0" applyNumberFormat="1" applyFont="1" applyFill="1"/>
    <xf numFmtId="4" fontId="17" fillId="0" borderId="0" xfId="0" applyNumberFormat="1" applyFont="1" applyFill="1"/>
    <xf numFmtId="0" fontId="18" fillId="0" borderId="0" xfId="0" applyFont="1" applyFill="1"/>
    <xf numFmtId="49" fontId="6" fillId="0" borderId="0" xfId="0" applyNumberFormat="1" applyFont="1" applyFill="1"/>
    <xf numFmtId="4" fontId="6" fillId="0" borderId="0" xfId="0" applyNumberFormat="1" applyFont="1" applyFill="1"/>
    <xf numFmtId="0" fontId="18" fillId="0" borderId="0" xfId="0" applyFont="1" applyAlignment="1">
      <alignment horizontal="center"/>
    </xf>
    <xf numFmtId="43" fontId="18" fillId="0" borderId="0" xfId="1" applyFont="1"/>
    <xf numFmtId="43" fontId="17" fillId="0" borderId="0" xfId="1" applyFont="1" applyFill="1"/>
    <xf numFmtId="43" fontId="6" fillId="0" borderId="0" xfId="1" applyFont="1" applyFill="1"/>
    <xf numFmtId="49" fontId="17" fillId="0" borderId="0" xfId="0" applyNumberFormat="1" applyFont="1" applyFill="1" applyAlignment="1">
      <alignment horizontal="center"/>
    </xf>
    <xf numFmtId="49" fontId="6" fillId="0" borderId="0" xfId="0" applyNumberFormat="1" applyFont="1" applyFill="1" applyAlignment="1">
      <alignment horizontal="center"/>
    </xf>
    <xf numFmtId="0" fontId="1" fillId="8" borderId="0" xfId="0" applyFont="1" applyFill="1"/>
    <xf numFmtId="0" fontId="2" fillId="8" borderId="0" xfId="0" applyFont="1" applyFill="1"/>
    <xf numFmtId="0" fontId="18" fillId="0" borderId="27" xfId="0" applyFont="1" applyBorder="1"/>
    <xf numFmtId="43" fontId="18" fillId="0" borderId="27" xfId="1" applyFont="1" applyBorder="1"/>
    <xf numFmtId="0" fontId="18" fillId="0" borderId="27" xfId="0" applyFont="1" applyBorder="1" applyAlignment="1">
      <alignment horizontal="center"/>
    </xf>
    <xf numFmtId="0" fontId="18" fillId="0" borderId="0" xfId="0" applyFont="1" applyBorder="1"/>
    <xf numFmtId="43" fontId="18" fillId="0" borderId="0" xfId="1" applyFont="1" applyBorder="1"/>
    <xf numFmtId="0" fontId="18" fillId="0" borderId="0" xfId="0" applyFont="1" applyBorder="1" applyAlignment="1">
      <alignment horizontal="center"/>
    </xf>
    <xf numFmtId="49" fontId="5" fillId="0" borderId="0" xfId="0" applyNumberFormat="1" applyFont="1" applyFill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0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43" fontId="17" fillId="0" borderId="0" xfId="0" applyNumberFormat="1" applyFont="1" applyFill="1"/>
    <xf numFmtId="43" fontId="6" fillId="0" borderId="0" xfId="0" applyNumberFormat="1" applyFont="1" applyFill="1"/>
    <xf numFmtId="43" fontId="18" fillId="0" borderId="0" xfId="0" applyNumberFormat="1" applyFont="1"/>
    <xf numFmtId="43" fontId="18" fillId="0" borderId="27" xfId="0" applyNumberFormat="1" applyFont="1" applyBorder="1"/>
    <xf numFmtId="43" fontId="18" fillId="0" borderId="0" xfId="0" applyNumberFormat="1" applyFont="1" applyBorder="1"/>
    <xf numFmtId="43" fontId="17" fillId="0" borderId="0" xfId="1" applyNumberFormat="1" applyFont="1" applyFill="1"/>
    <xf numFmtId="43" fontId="6" fillId="0" borderId="0" xfId="1" applyNumberFormat="1" applyFont="1" applyFill="1"/>
    <xf numFmtId="43" fontId="18" fillId="0" borderId="0" xfId="1" applyNumberFormat="1" applyFont="1"/>
    <xf numFmtId="43" fontId="18" fillId="0" borderId="27" xfId="1" applyNumberFormat="1" applyFont="1" applyBorder="1"/>
    <xf numFmtId="43" fontId="18" fillId="0" borderId="0" xfId="1" applyNumberFormat="1" applyFont="1" applyBorder="1"/>
    <xf numFmtId="0" fontId="18" fillId="0" borderId="28" xfId="0" applyFont="1" applyFill="1" applyBorder="1"/>
    <xf numFmtId="0" fontId="18" fillId="0" borderId="27" xfId="0" applyFont="1" applyFill="1" applyBorder="1"/>
    <xf numFmtId="43" fontId="18" fillId="0" borderId="27" xfId="0" applyNumberFormat="1" applyFont="1" applyFill="1" applyBorder="1"/>
    <xf numFmtId="43" fontId="18" fillId="0" borderId="27" xfId="1" applyFont="1" applyFill="1" applyBorder="1"/>
    <xf numFmtId="43" fontId="18" fillId="0" borderId="27" xfId="1" applyNumberFormat="1" applyFont="1" applyFill="1" applyBorder="1"/>
    <xf numFmtId="0" fontId="18" fillId="0" borderId="27" xfId="0" applyNumberFormat="1" applyFont="1" applyFill="1" applyBorder="1" applyAlignment="1">
      <alignment horizontal="center"/>
    </xf>
    <xf numFmtId="0" fontId="18" fillId="0" borderId="27" xfId="0" applyFont="1" applyFill="1" applyBorder="1" applyAlignment="1">
      <alignment horizontal="left"/>
    </xf>
    <xf numFmtId="0" fontId="18" fillId="0" borderId="0" xfId="0" applyFont="1" applyFill="1" applyBorder="1"/>
    <xf numFmtId="49" fontId="17" fillId="7" borderId="1" xfId="0" applyNumberFormat="1" applyFont="1" applyFill="1" applyBorder="1" applyAlignment="1">
      <alignment horizontal="center"/>
    </xf>
    <xf numFmtId="43" fontId="17" fillId="7" borderId="1" xfId="0" applyNumberFormat="1" applyFont="1" applyFill="1" applyBorder="1" applyAlignment="1">
      <alignment horizontal="center"/>
    </xf>
    <xf numFmtId="43" fontId="17" fillId="7" borderId="1" xfId="1" applyFont="1" applyFill="1" applyBorder="1" applyAlignment="1">
      <alignment horizontal="center"/>
    </xf>
    <xf numFmtId="43" fontId="17" fillId="7" borderId="1" xfId="1" applyNumberFormat="1" applyFont="1" applyFill="1" applyBorder="1" applyAlignment="1">
      <alignment horizontal="center"/>
    </xf>
    <xf numFmtId="4" fontId="17" fillId="7" borderId="1" xfId="0" applyNumberFormat="1" applyFont="1" applyFill="1" applyBorder="1" applyAlignment="1">
      <alignment horizontal="center"/>
    </xf>
    <xf numFmtId="0" fontId="18" fillId="0" borderId="1" xfId="0" applyFont="1" applyBorder="1"/>
    <xf numFmtId="0" fontId="18" fillId="0" borderId="0" xfId="0" applyFont="1" applyFill="1" applyAlignment="1">
      <alignment horizontal="left"/>
    </xf>
    <xf numFmtId="49" fontId="17" fillId="7" borderId="1" xfId="0" applyNumberFormat="1" applyFont="1" applyFill="1" applyBorder="1" applyAlignment="1">
      <alignment horizontal="left"/>
    </xf>
    <xf numFmtId="0" fontId="18" fillId="0" borderId="27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49" fontId="17" fillId="7" borderId="23" xfId="0" applyNumberFormat="1" applyFont="1" applyFill="1" applyBorder="1" applyAlignment="1">
      <alignment horizontal="center"/>
    </xf>
    <xf numFmtId="49" fontId="17" fillId="7" borderId="24" xfId="0" applyNumberFormat="1" applyFont="1" applyFill="1" applyBorder="1" applyAlignment="1">
      <alignment horizontal="center"/>
    </xf>
    <xf numFmtId="49" fontId="17" fillId="0" borderId="0" xfId="0" applyNumberFormat="1" applyFont="1" applyFill="1" applyBorder="1"/>
    <xf numFmtId="49" fontId="6" fillId="0" borderId="0" xfId="0" applyNumberFormat="1" applyFont="1" applyFill="1" applyBorder="1"/>
    <xf numFmtId="0" fontId="18" fillId="9" borderId="0" xfId="0" applyFont="1" applyFill="1" applyBorder="1"/>
    <xf numFmtId="49" fontId="17" fillId="9" borderId="1" xfId="0" applyNumberFormat="1" applyFont="1" applyFill="1" applyBorder="1" applyAlignment="1">
      <alignment horizontal="center"/>
    </xf>
    <xf numFmtId="0" fontId="18" fillId="9" borderId="27" xfId="0" applyFont="1" applyFill="1" applyBorder="1"/>
    <xf numFmtId="16" fontId="18" fillId="0" borderId="0" xfId="0" applyNumberFormat="1" applyFont="1"/>
    <xf numFmtId="16" fontId="18" fillId="0" borderId="27" xfId="0" applyNumberFormat="1" applyFont="1" applyBorder="1"/>
    <xf numFmtId="0" fontId="22" fillId="0" borderId="0" xfId="0" applyFont="1"/>
    <xf numFmtId="0" fontId="22" fillId="0" borderId="27" xfId="0" applyFont="1" applyBorder="1"/>
    <xf numFmtId="0" fontId="23" fillId="0" borderId="0" xfId="0" applyFont="1"/>
    <xf numFmtId="0" fontId="24" fillId="0" borderId="0" xfId="0" applyFont="1" applyBorder="1"/>
    <xf numFmtId="0" fontId="24" fillId="0" borderId="0" xfId="0" applyFont="1"/>
    <xf numFmtId="0" fontId="25" fillId="0" borderId="31" xfId="0" applyFont="1" applyBorder="1"/>
    <xf numFmtId="0" fontId="25" fillId="9" borderId="31" xfId="0" applyFont="1" applyFill="1" applyBorder="1"/>
    <xf numFmtId="43" fontId="25" fillId="0" borderId="31" xfId="0" applyNumberFormat="1" applyFont="1" applyBorder="1"/>
    <xf numFmtId="43" fontId="25" fillId="0" borderId="31" xfId="1" applyFont="1" applyBorder="1"/>
    <xf numFmtId="43" fontId="25" fillId="0" borderId="31" xfId="1" applyNumberFormat="1" applyFont="1" applyBorder="1"/>
    <xf numFmtId="0" fontId="25" fillId="0" borderId="31" xfId="0" applyFont="1" applyBorder="1" applyAlignment="1">
      <alignment horizontal="center"/>
    </xf>
    <xf numFmtId="0" fontId="25" fillId="0" borderId="31" xfId="0" applyFont="1" applyBorder="1" applyAlignment="1">
      <alignment horizontal="left"/>
    </xf>
    <xf numFmtId="49" fontId="3" fillId="0" borderId="0" xfId="0" applyNumberFormat="1" applyFont="1"/>
    <xf numFmtId="4" fontId="3" fillId="0" borderId="0" xfId="0" applyNumberFormat="1" applyFont="1"/>
    <xf numFmtId="2" fontId="3" fillId="0" borderId="0" xfId="0" applyNumberFormat="1" applyFont="1"/>
    <xf numFmtId="4" fontId="26" fillId="0" borderId="0" xfId="0" applyNumberFormat="1" applyFont="1"/>
    <xf numFmtId="0" fontId="26" fillId="0" borderId="0" xfId="0" applyFont="1"/>
    <xf numFmtId="0" fontId="27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49" fontId="5" fillId="11" borderId="0" xfId="0" applyNumberFormat="1" applyFont="1" applyFill="1" applyAlignment="1">
      <alignment horizontal="center"/>
    </xf>
    <xf numFmtId="49" fontId="5" fillId="0" borderId="0" xfId="0" applyNumberFormat="1" applyFont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5" fillId="0" borderId="3" xfId="0" applyNumberFormat="1" applyFont="1" applyBorder="1"/>
    <xf numFmtId="49" fontId="6" fillId="2" borderId="1" xfId="0" applyNumberFormat="1" applyFont="1" applyFill="1" applyBorder="1"/>
    <xf numFmtId="49" fontId="6" fillId="2" borderId="5" xfId="0" applyNumberFormat="1" applyFont="1" applyFill="1" applyBorder="1"/>
    <xf numFmtId="49" fontId="6" fillId="2" borderId="6" xfId="0" applyNumberFormat="1" applyFont="1" applyFill="1" applyBorder="1"/>
    <xf numFmtId="0" fontId="18" fillId="0" borderId="24" xfId="0" applyFont="1" applyBorder="1"/>
    <xf numFmtId="49" fontId="3" fillId="0" borderId="1" xfId="0" applyNumberFormat="1" applyFont="1" applyBorder="1" applyAlignment="1">
      <alignment horizontal="center"/>
    </xf>
    <xf numFmtId="43" fontId="18" fillId="0" borderId="1" xfId="0" applyNumberFormat="1" applyFont="1" applyBorder="1"/>
    <xf numFmtId="43" fontId="18" fillId="0" borderId="1" xfId="1" applyFont="1" applyBorder="1"/>
    <xf numFmtId="0" fontId="18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28" fillId="0" borderId="1" xfId="0" applyFont="1" applyBorder="1"/>
    <xf numFmtId="0" fontId="28" fillId="0" borderId="24" xfId="0" applyFont="1" applyBorder="1"/>
    <xf numFmtId="4" fontId="3" fillId="0" borderId="0" xfId="0" applyNumberFormat="1" applyFont="1" applyAlignment="1">
      <alignment horizontal="center"/>
    </xf>
    <xf numFmtId="4" fontId="29" fillId="0" borderId="0" xfId="0" applyNumberFormat="1" applyFont="1" applyAlignment="1">
      <alignment horizontal="center"/>
    </xf>
    <xf numFmtId="0" fontId="30" fillId="0" borderId="0" xfId="0" applyFont="1"/>
    <xf numFmtId="0" fontId="31" fillId="0" borderId="0" xfId="0" applyFont="1"/>
    <xf numFmtId="0" fontId="30" fillId="0" borderId="23" xfId="0" applyFont="1" applyBorder="1"/>
    <xf numFmtId="0" fontId="30" fillId="0" borderId="24" xfId="0" applyFont="1" applyBorder="1"/>
    <xf numFmtId="4" fontId="30" fillId="0" borderId="1" xfId="0" applyNumberFormat="1" applyFont="1" applyBorder="1"/>
    <xf numFmtId="0" fontId="30" fillId="0" borderId="25" xfId="0" applyFont="1" applyBorder="1"/>
    <xf numFmtId="0" fontId="30" fillId="0" borderId="26" xfId="0" applyFont="1" applyBorder="1"/>
    <xf numFmtId="3" fontId="18" fillId="0" borderId="1" xfId="0" applyNumberFormat="1" applyFont="1" applyBorder="1"/>
    <xf numFmtId="0" fontId="17" fillId="0" borderId="1" xfId="0" applyFont="1" applyBorder="1" applyAlignment="1">
      <alignment horizontal="right"/>
    </xf>
    <xf numFmtId="0" fontId="17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49" fontId="32" fillId="0" borderId="1" xfId="0" applyNumberFormat="1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43" fontId="28" fillId="0" borderId="1" xfId="0" applyNumberFormat="1" applyFont="1" applyBorder="1"/>
    <xf numFmtId="43" fontId="28" fillId="0" borderId="1" xfId="1" applyFont="1" applyBorder="1"/>
    <xf numFmtId="0" fontId="28" fillId="0" borderId="1" xfId="0" applyFont="1" applyBorder="1" applyAlignment="1">
      <alignment horizontal="center"/>
    </xf>
    <xf numFmtId="4" fontId="33" fillId="0" borderId="1" xfId="0" applyNumberFormat="1" applyFont="1" applyBorder="1" applyAlignment="1">
      <alignment horizontal="center"/>
    </xf>
    <xf numFmtId="3" fontId="28" fillId="0" borderId="1" xfId="0" applyNumberFormat="1" applyFont="1" applyBorder="1"/>
    <xf numFmtId="43" fontId="18" fillId="0" borderId="1" xfId="1" applyFont="1" applyFill="1" applyBorder="1"/>
    <xf numFmtId="49" fontId="27" fillId="0" borderId="22" xfId="0" applyNumberFormat="1" applyFont="1" applyBorder="1" applyAlignment="1">
      <alignment horizontal="center"/>
    </xf>
    <xf numFmtId="0" fontId="23" fillId="0" borderId="1" xfId="0" applyFont="1" applyBorder="1"/>
    <xf numFmtId="0" fontId="22" fillId="0" borderId="1" xfId="0" applyFont="1" applyBorder="1"/>
    <xf numFmtId="0" fontId="30" fillId="0" borderId="1" xfId="0" applyFont="1" applyBorder="1"/>
    <xf numFmtId="43" fontId="34" fillId="0" borderId="1" xfId="1" applyFont="1" applyBorder="1"/>
    <xf numFmtId="43" fontId="18" fillId="0" borderId="1" xfId="1" applyNumberFormat="1" applyFont="1" applyBorder="1"/>
    <xf numFmtId="0" fontId="24" fillId="9" borderId="0" xfId="0" applyFont="1" applyFill="1" applyBorder="1"/>
    <xf numFmtId="43" fontId="24" fillId="0" borderId="0" xfId="0" applyNumberFormat="1" applyFont="1"/>
    <xf numFmtId="43" fontId="24" fillId="0" borderId="0" xfId="1" applyFont="1"/>
    <xf numFmtId="43" fontId="24" fillId="0" borderId="0" xfId="1" applyNumberFormat="1" applyFont="1"/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49" fontId="3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49" fontId="19" fillId="5" borderId="8" xfId="0" applyNumberFormat="1" applyFont="1" applyFill="1" applyBorder="1" applyAlignment="1">
      <alignment horizontal="center" vertical="center" wrapText="1"/>
    </xf>
    <xf numFmtId="49" fontId="19" fillId="5" borderId="15" xfId="0" applyNumberFormat="1" applyFont="1" applyFill="1" applyBorder="1" applyAlignment="1">
      <alignment horizontal="center" vertical="center" wrapText="1"/>
    </xf>
    <xf numFmtId="49" fontId="19" fillId="5" borderId="17" xfId="0" applyNumberFormat="1" applyFont="1" applyFill="1" applyBorder="1" applyAlignment="1">
      <alignment horizontal="center" vertical="center" wrapText="1"/>
    </xf>
    <xf numFmtId="49" fontId="19" fillId="6" borderId="7" xfId="0" applyNumberFormat="1" applyFont="1" applyFill="1" applyBorder="1" applyAlignment="1">
      <alignment horizontal="center" vertical="center" wrapText="1"/>
    </xf>
    <xf numFmtId="49" fontId="19" fillId="6" borderId="10" xfId="0" applyNumberFormat="1" applyFont="1" applyFill="1" applyBorder="1" applyAlignment="1">
      <alignment horizontal="center" vertical="center" wrapText="1"/>
    </xf>
    <xf numFmtId="49" fontId="19" fillId="6" borderId="21" xfId="0" applyNumberFormat="1" applyFont="1" applyFill="1" applyBorder="1" applyAlignment="1">
      <alignment horizontal="center" vertical="center" wrapText="1"/>
    </xf>
    <xf numFmtId="49" fontId="19" fillId="5" borderId="9" xfId="0" applyNumberFormat="1" applyFont="1" applyFill="1" applyBorder="1" applyAlignment="1">
      <alignment horizontal="center" vertical="center" wrapText="1"/>
    </xf>
    <xf numFmtId="49" fontId="19" fillId="5" borderId="16" xfId="0" applyNumberFormat="1" applyFont="1" applyFill="1" applyBorder="1" applyAlignment="1">
      <alignment horizontal="center" vertical="center" wrapText="1"/>
    </xf>
    <xf numFmtId="49" fontId="19" fillId="5" borderId="19" xfId="0" applyNumberFormat="1" applyFont="1" applyFill="1" applyBorder="1" applyAlignment="1">
      <alignment horizontal="center" vertical="center" wrapText="1"/>
    </xf>
    <xf numFmtId="49" fontId="19" fillId="5" borderId="7" xfId="0" applyNumberFormat="1" applyFont="1" applyFill="1" applyBorder="1" applyAlignment="1">
      <alignment horizontal="center" vertical="center" wrapText="1"/>
    </xf>
    <xf numFmtId="49" fontId="19" fillId="5" borderId="10" xfId="0" applyNumberFormat="1" applyFont="1" applyFill="1" applyBorder="1" applyAlignment="1">
      <alignment horizontal="center" vertical="center" wrapText="1"/>
    </xf>
    <xf numFmtId="49" fontId="19" fillId="5" borderId="21" xfId="0" applyNumberFormat="1" applyFont="1" applyFill="1" applyBorder="1" applyAlignment="1">
      <alignment horizontal="center" vertical="center" wrapText="1"/>
    </xf>
    <xf numFmtId="49" fontId="19" fillId="10" borderId="1" xfId="0" applyNumberFormat="1" applyFont="1" applyFill="1" applyBorder="1" applyAlignment="1">
      <alignment horizontal="center" vertical="center" wrapText="1"/>
    </xf>
    <xf numFmtId="49" fontId="19" fillId="5" borderId="24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Fill="1" applyAlignment="1">
      <alignment horizontal="center"/>
    </xf>
    <xf numFmtId="49" fontId="19" fillId="2" borderId="4" xfId="0" applyNumberFormat="1" applyFont="1" applyFill="1" applyBorder="1" applyAlignment="1">
      <alignment horizontal="center"/>
    </xf>
    <xf numFmtId="49" fontId="19" fillId="2" borderId="5" xfId="0" applyNumberFormat="1" applyFont="1" applyFill="1" applyBorder="1" applyAlignment="1">
      <alignment horizontal="center"/>
    </xf>
    <xf numFmtId="49" fontId="19" fillId="2" borderId="11" xfId="0" applyNumberFormat="1" applyFont="1" applyFill="1" applyBorder="1" applyAlignment="1">
      <alignment horizontal="center"/>
    </xf>
    <xf numFmtId="49" fontId="19" fillId="2" borderId="6" xfId="0" applyNumberFormat="1" applyFont="1" applyFill="1" applyBorder="1" applyAlignment="1">
      <alignment horizontal="center"/>
    </xf>
    <xf numFmtId="49" fontId="19" fillId="3" borderId="4" xfId="0" applyNumberFormat="1" applyFont="1" applyFill="1" applyBorder="1" applyAlignment="1">
      <alignment horizontal="center"/>
    </xf>
    <xf numFmtId="49" fontId="19" fillId="3" borderId="5" xfId="0" applyNumberFormat="1" applyFont="1" applyFill="1" applyBorder="1" applyAlignment="1">
      <alignment horizontal="center"/>
    </xf>
    <xf numFmtId="49" fontId="19" fillId="3" borderId="6" xfId="0" applyNumberFormat="1" applyFont="1" applyFill="1" applyBorder="1" applyAlignment="1">
      <alignment horizontal="center"/>
    </xf>
    <xf numFmtId="43" fontId="19" fillId="4" borderId="7" xfId="1" applyNumberFormat="1" applyFont="1" applyFill="1" applyBorder="1" applyAlignment="1">
      <alignment horizontal="center" vertical="center" wrapText="1"/>
    </xf>
    <xf numFmtId="43" fontId="19" fillId="4" borderId="10" xfId="1" applyNumberFormat="1" applyFont="1" applyFill="1" applyBorder="1" applyAlignment="1">
      <alignment horizontal="center" vertical="center" wrapText="1"/>
    </xf>
    <xf numFmtId="43" fontId="19" fillId="4" borderId="21" xfId="1" applyNumberFormat="1" applyFont="1" applyFill="1" applyBorder="1" applyAlignment="1">
      <alignment horizontal="center" vertical="center" wrapText="1"/>
    </xf>
    <xf numFmtId="4" fontId="19" fillId="4" borderId="7" xfId="0" applyNumberFormat="1" applyFont="1" applyFill="1" applyBorder="1" applyAlignment="1">
      <alignment horizontal="center" vertical="center" wrapText="1"/>
    </xf>
    <xf numFmtId="4" fontId="19" fillId="4" borderId="10" xfId="0" applyNumberFormat="1" applyFont="1" applyFill="1" applyBorder="1" applyAlignment="1">
      <alignment horizontal="center" vertical="center" wrapText="1"/>
    </xf>
    <xf numFmtId="4" fontId="19" fillId="4" borderId="21" xfId="0" applyNumberFormat="1" applyFont="1" applyFill="1" applyBorder="1" applyAlignment="1">
      <alignment horizontal="center" vertical="center" wrapText="1"/>
    </xf>
    <xf numFmtId="49" fontId="19" fillId="4" borderId="7" xfId="0" applyNumberFormat="1" applyFont="1" applyFill="1" applyBorder="1" applyAlignment="1">
      <alignment horizontal="center" vertical="center" wrapText="1"/>
    </xf>
    <xf numFmtId="49" fontId="19" fillId="4" borderId="10" xfId="0" applyNumberFormat="1" applyFont="1" applyFill="1" applyBorder="1" applyAlignment="1">
      <alignment horizontal="center" vertical="center" wrapText="1"/>
    </xf>
    <xf numFmtId="49" fontId="19" fillId="4" borderId="21" xfId="0" applyNumberFormat="1" applyFont="1" applyFill="1" applyBorder="1" applyAlignment="1">
      <alignment horizontal="center" vertical="center" wrapText="1"/>
    </xf>
    <xf numFmtId="43" fontId="19" fillId="5" borderId="7" xfId="0" applyNumberFormat="1" applyFont="1" applyFill="1" applyBorder="1" applyAlignment="1">
      <alignment horizontal="center" vertical="center" wrapText="1"/>
    </xf>
    <xf numFmtId="43" fontId="19" fillId="5" borderId="10" xfId="0" applyNumberFormat="1" applyFont="1" applyFill="1" applyBorder="1" applyAlignment="1">
      <alignment horizontal="center" vertical="center" wrapText="1"/>
    </xf>
    <xf numFmtId="43" fontId="19" fillId="5" borderId="21" xfId="0" applyNumberFormat="1" applyFont="1" applyFill="1" applyBorder="1" applyAlignment="1">
      <alignment horizontal="center" vertical="center" wrapText="1"/>
    </xf>
    <xf numFmtId="49" fontId="19" fillId="5" borderId="7" xfId="0" applyNumberFormat="1" applyFont="1" applyFill="1" applyBorder="1" applyAlignment="1">
      <alignment horizontal="center" vertical="center"/>
    </xf>
    <xf numFmtId="49" fontId="19" fillId="5" borderId="10" xfId="0" applyNumberFormat="1" applyFont="1" applyFill="1" applyBorder="1" applyAlignment="1">
      <alignment horizontal="center" vertical="center"/>
    </xf>
    <xf numFmtId="49" fontId="19" fillId="5" borderId="21" xfId="0" applyNumberFormat="1" applyFont="1" applyFill="1" applyBorder="1" applyAlignment="1">
      <alignment horizontal="center" vertical="center"/>
    </xf>
    <xf numFmtId="43" fontId="19" fillId="6" borderId="20" xfId="1" applyFont="1" applyFill="1" applyBorder="1" applyAlignment="1">
      <alignment horizontal="center" vertical="center" wrapText="1"/>
    </xf>
    <xf numFmtId="43" fontId="19" fillId="6" borderId="10" xfId="1" applyFont="1" applyFill="1" applyBorder="1" applyAlignment="1">
      <alignment horizontal="center" vertical="center" wrapText="1"/>
    </xf>
    <xf numFmtId="43" fontId="19" fillId="6" borderId="21" xfId="1" applyFont="1" applyFill="1" applyBorder="1" applyAlignment="1">
      <alignment horizontal="center" vertical="center" wrapText="1"/>
    </xf>
    <xf numFmtId="49" fontId="19" fillId="5" borderId="30" xfId="0" applyNumberFormat="1" applyFont="1" applyFill="1" applyBorder="1" applyAlignment="1">
      <alignment horizontal="center" vertical="center" wrapText="1"/>
    </xf>
    <xf numFmtId="49" fontId="19" fillId="5" borderId="29" xfId="0" applyNumberFormat="1" applyFont="1" applyFill="1" applyBorder="1" applyAlignment="1">
      <alignment horizontal="center" vertical="center" wrapText="1"/>
    </xf>
    <xf numFmtId="49" fontId="19" fillId="5" borderId="25" xfId="0" applyNumberFormat="1" applyFont="1" applyFill="1" applyBorder="1" applyAlignment="1">
      <alignment horizontal="center" vertical="center" wrapText="1"/>
    </xf>
    <xf numFmtId="49" fontId="19" fillId="6" borderId="7" xfId="0" applyNumberFormat="1" applyFont="1" applyFill="1" applyBorder="1" applyAlignment="1">
      <alignment horizontal="left" vertical="center" wrapText="1"/>
    </xf>
    <xf numFmtId="49" fontId="19" fillId="6" borderId="10" xfId="0" applyNumberFormat="1" applyFont="1" applyFill="1" applyBorder="1" applyAlignment="1">
      <alignment horizontal="left" vertical="center" wrapText="1"/>
    </xf>
    <xf numFmtId="49" fontId="19" fillId="6" borderId="21" xfId="0" applyNumberFormat="1" applyFont="1" applyFill="1" applyBorder="1" applyAlignment="1">
      <alignment horizontal="left" vertical="center" wrapText="1"/>
    </xf>
    <xf numFmtId="49" fontId="19" fillId="6" borderId="9" xfId="0" applyNumberFormat="1" applyFont="1" applyFill="1" applyBorder="1" applyAlignment="1">
      <alignment horizontal="left" vertical="center" wrapText="1"/>
    </xf>
    <xf numFmtId="49" fontId="19" fillId="6" borderId="16" xfId="0" applyNumberFormat="1" applyFont="1" applyFill="1" applyBorder="1" applyAlignment="1">
      <alignment horizontal="left" vertical="center" wrapText="1"/>
    </xf>
    <xf numFmtId="49" fontId="19" fillId="6" borderId="19" xfId="0" applyNumberFormat="1" applyFont="1" applyFill="1" applyBorder="1" applyAlignment="1">
      <alignment horizontal="left" vertical="center" wrapText="1"/>
    </xf>
    <xf numFmtId="49" fontId="19" fillId="6" borderId="7" xfId="0" applyNumberFormat="1" applyFont="1" applyFill="1" applyBorder="1" applyAlignment="1">
      <alignment horizontal="center" vertical="center"/>
    </xf>
    <xf numFmtId="49" fontId="19" fillId="6" borderId="10" xfId="0" applyNumberFormat="1" applyFont="1" applyFill="1" applyBorder="1" applyAlignment="1">
      <alignment horizontal="center" vertical="center"/>
    </xf>
    <xf numFmtId="49" fontId="19" fillId="6" borderId="21" xfId="0" applyNumberFormat="1" applyFont="1" applyFill="1" applyBorder="1" applyAlignment="1">
      <alignment horizontal="center" vertical="center"/>
    </xf>
    <xf numFmtId="43" fontId="19" fillId="6" borderId="7" xfId="1" applyFont="1" applyFill="1" applyBorder="1" applyAlignment="1">
      <alignment horizontal="center" vertical="center" wrapText="1"/>
    </xf>
    <xf numFmtId="49" fontId="19" fillId="6" borderId="12" xfId="0" applyNumberFormat="1" applyFont="1" applyFill="1" applyBorder="1" applyAlignment="1">
      <alignment horizontal="center"/>
    </xf>
    <xf numFmtId="49" fontId="19" fillId="6" borderId="13" xfId="0" applyNumberFormat="1" applyFont="1" applyFill="1" applyBorder="1" applyAlignment="1">
      <alignment horizontal="center"/>
    </xf>
    <xf numFmtId="49" fontId="19" fillId="6" borderId="14" xfId="0" applyNumberFormat="1" applyFont="1" applyFill="1" applyBorder="1" applyAlignment="1">
      <alignment horizontal="center"/>
    </xf>
    <xf numFmtId="49" fontId="19" fillId="6" borderId="10" xfId="0" applyNumberFormat="1" applyFont="1" applyFill="1" applyBorder="1" applyAlignment="1">
      <alignment horizontal="center" vertical="top" wrapText="1"/>
    </xf>
    <xf numFmtId="49" fontId="19" fillId="6" borderId="21" xfId="0" applyNumberFormat="1" applyFont="1" applyFill="1" applyBorder="1" applyAlignment="1">
      <alignment horizontal="center" vertical="top" wrapText="1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49" fontId="7" fillId="6" borderId="7" xfId="0" applyNumberFormat="1" applyFont="1" applyFill="1" applyBorder="1" applyAlignment="1">
      <alignment horizontal="center" vertical="center" wrapText="1"/>
    </xf>
    <xf numFmtId="49" fontId="7" fillId="6" borderId="10" xfId="0" applyNumberFormat="1" applyFont="1" applyFill="1" applyBorder="1" applyAlignment="1">
      <alignment horizontal="center" vertical="center" wrapText="1"/>
    </xf>
    <xf numFmtId="49" fontId="7" fillId="6" borderId="21" xfId="0" applyNumberFormat="1" applyFont="1" applyFill="1" applyBorder="1" applyAlignment="1">
      <alignment horizontal="center" vertical="center" wrapText="1"/>
    </xf>
    <xf numFmtId="4" fontId="7" fillId="6" borderId="7" xfId="0" applyNumberFormat="1" applyFont="1" applyFill="1" applyBorder="1" applyAlignment="1">
      <alignment horizontal="center" vertical="center" wrapText="1"/>
    </xf>
    <xf numFmtId="4" fontId="7" fillId="6" borderId="10" xfId="0" applyNumberFormat="1" applyFont="1" applyFill="1" applyBorder="1" applyAlignment="1">
      <alignment horizontal="center" vertical="center" wrapText="1"/>
    </xf>
    <xf numFmtId="4" fontId="7" fillId="6" borderId="21" xfId="0" applyNumberFormat="1" applyFont="1" applyFill="1" applyBorder="1" applyAlignment="1">
      <alignment horizontal="center" vertical="center" wrapText="1"/>
    </xf>
    <xf numFmtId="49" fontId="7" fillId="6" borderId="12" xfId="0" applyNumberFormat="1" applyFont="1" applyFill="1" applyBorder="1" applyAlignment="1">
      <alignment horizontal="center"/>
    </xf>
    <xf numFmtId="49" fontId="7" fillId="6" borderId="13" xfId="0" applyNumberFormat="1" applyFont="1" applyFill="1" applyBorder="1" applyAlignment="1">
      <alignment horizontal="center"/>
    </xf>
    <xf numFmtId="49" fontId="7" fillId="6" borderId="14" xfId="0" applyNumberFormat="1" applyFont="1" applyFill="1" applyBorder="1" applyAlignment="1">
      <alignment horizontal="center"/>
    </xf>
    <xf numFmtId="49" fontId="7" fillId="6" borderId="10" xfId="0" applyNumberFormat="1" applyFont="1" applyFill="1" applyBorder="1" applyAlignment="1">
      <alignment horizontal="center" vertical="top" wrapText="1"/>
    </xf>
    <xf numFmtId="49" fontId="7" fillId="6" borderId="21" xfId="0" applyNumberFormat="1" applyFont="1" applyFill="1" applyBorder="1" applyAlignment="1">
      <alignment horizontal="center" vertical="top" wrapText="1"/>
    </xf>
    <xf numFmtId="2" fontId="7" fillId="6" borderId="20" xfId="0" applyNumberFormat="1" applyFont="1" applyFill="1" applyBorder="1" applyAlignment="1">
      <alignment horizontal="center" vertical="center" wrapText="1"/>
    </xf>
    <xf numFmtId="2" fontId="7" fillId="6" borderId="10" xfId="0" applyNumberFormat="1" applyFont="1" applyFill="1" applyBorder="1" applyAlignment="1">
      <alignment horizontal="center" vertical="center" wrapText="1"/>
    </xf>
    <xf numFmtId="2" fontId="7" fillId="6" borderId="21" xfId="0" applyNumberFormat="1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49" fontId="6" fillId="6" borderId="7" xfId="0" applyNumberFormat="1" applyFont="1" applyFill="1" applyBorder="1" applyAlignment="1">
      <alignment horizontal="center" vertical="center" wrapText="1"/>
    </xf>
    <xf numFmtId="49" fontId="6" fillId="6" borderId="10" xfId="0" applyNumberFormat="1" applyFont="1" applyFill="1" applyBorder="1" applyAlignment="1">
      <alignment horizontal="center" vertical="center" wrapText="1"/>
    </xf>
    <xf numFmtId="49" fontId="6" fillId="6" borderId="21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6" borderId="16" xfId="0" applyNumberFormat="1" applyFont="1" applyFill="1" applyBorder="1" applyAlignment="1">
      <alignment horizontal="center" vertical="center" wrapText="1"/>
    </xf>
    <xf numFmtId="49" fontId="6" fillId="6" borderId="19" xfId="0" applyNumberFormat="1" applyFont="1" applyFill="1" applyBorder="1" applyAlignment="1">
      <alignment horizontal="center" vertical="center" wrapText="1"/>
    </xf>
    <xf numFmtId="49" fontId="7" fillId="5" borderId="7" xfId="0" applyNumberFormat="1" applyFont="1" applyFill="1" applyBorder="1" applyAlignment="1">
      <alignment horizontal="center" vertical="center"/>
    </xf>
    <xf numFmtId="49" fontId="7" fillId="5" borderId="10" xfId="0" applyNumberFormat="1" applyFont="1" applyFill="1" applyBorder="1" applyAlignment="1">
      <alignment horizontal="center" vertical="center"/>
    </xf>
    <xf numFmtId="49" fontId="7" fillId="5" borderId="21" xfId="0" applyNumberFormat="1" applyFont="1" applyFill="1" applyBorder="1" applyAlignment="1">
      <alignment horizontal="center" vertical="center"/>
    </xf>
    <xf numFmtId="49" fontId="7" fillId="5" borderId="7" xfId="0" applyNumberFormat="1" applyFont="1" applyFill="1" applyBorder="1" applyAlignment="1">
      <alignment horizontal="center" vertical="center" wrapText="1"/>
    </xf>
    <xf numFmtId="49" fontId="7" fillId="5" borderId="10" xfId="0" applyNumberFormat="1" applyFont="1" applyFill="1" applyBorder="1" applyAlignment="1">
      <alignment horizontal="center" vertical="center" wrapText="1"/>
    </xf>
    <xf numFmtId="49" fontId="7" fillId="5" borderId="21" xfId="0" applyNumberFormat="1" applyFont="1" applyFill="1" applyBorder="1" applyAlignment="1">
      <alignment horizontal="center" vertical="center" wrapText="1"/>
    </xf>
    <xf numFmtId="49" fontId="7" fillId="5" borderId="8" xfId="0" applyNumberFormat="1" applyFont="1" applyFill="1" applyBorder="1" applyAlignment="1">
      <alignment horizontal="center" vertical="center" wrapText="1"/>
    </xf>
    <xf numFmtId="49" fontId="7" fillId="5" borderId="11" xfId="0" applyNumberFormat="1" applyFont="1" applyFill="1" applyBorder="1" applyAlignment="1">
      <alignment horizontal="center" vertical="center" wrapText="1"/>
    </xf>
    <xf numFmtId="49" fontId="7" fillId="5" borderId="9" xfId="0" applyNumberFormat="1" applyFont="1" applyFill="1" applyBorder="1" applyAlignment="1">
      <alignment horizontal="center" vertical="center" wrapText="1"/>
    </xf>
    <xf numFmtId="49" fontId="7" fillId="5" borderId="17" xfId="0" applyNumberFormat="1" applyFont="1" applyFill="1" applyBorder="1" applyAlignment="1">
      <alignment horizontal="center" vertical="center" wrapText="1"/>
    </xf>
    <xf numFmtId="49" fontId="7" fillId="5" borderId="18" xfId="0" applyNumberFormat="1" applyFont="1" applyFill="1" applyBorder="1" applyAlignment="1">
      <alignment horizontal="center" vertical="center" wrapText="1"/>
    </xf>
    <xf numFmtId="49" fontId="7" fillId="5" borderId="19" xfId="0" applyNumberFormat="1" applyFont="1" applyFill="1" applyBorder="1" applyAlignment="1">
      <alignment horizontal="center" vertical="center" wrapText="1"/>
    </xf>
    <xf numFmtId="4" fontId="7" fillId="5" borderId="7" xfId="0" applyNumberFormat="1" applyFont="1" applyFill="1" applyBorder="1" applyAlignment="1">
      <alignment horizontal="center" vertical="center" wrapText="1"/>
    </xf>
    <xf numFmtId="4" fontId="7" fillId="5" borderId="10" xfId="0" applyNumberFormat="1" applyFont="1" applyFill="1" applyBorder="1" applyAlignment="1">
      <alignment horizontal="center" vertical="center" wrapText="1"/>
    </xf>
    <xf numFmtId="4" fontId="7" fillId="5" borderId="21" xfId="0" applyNumberFormat="1" applyFont="1" applyFill="1" applyBorder="1" applyAlignment="1">
      <alignment horizontal="center" vertical="center" wrapText="1"/>
    </xf>
    <xf numFmtId="4" fontId="7" fillId="4" borderId="7" xfId="0" applyNumberFormat="1" applyFont="1" applyFill="1" applyBorder="1" applyAlignment="1">
      <alignment horizontal="center" vertical="center" wrapText="1"/>
    </xf>
    <xf numFmtId="4" fontId="7" fillId="4" borderId="10" xfId="0" applyNumberFormat="1" applyFont="1" applyFill="1" applyBorder="1" applyAlignment="1">
      <alignment horizontal="center" vertical="center" wrapText="1"/>
    </xf>
    <xf numFmtId="4" fontId="7" fillId="4" borderId="21" xfId="0" applyNumberFormat="1" applyFont="1" applyFill="1" applyBorder="1" applyAlignment="1">
      <alignment horizontal="center" vertical="center" wrapText="1"/>
    </xf>
    <xf numFmtId="49" fontId="6" fillId="4" borderId="7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21" xfId="0" applyNumberFormat="1" applyFont="1" applyFill="1" applyBorder="1" applyAlignment="1">
      <alignment horizontal="center" vertical="center" wrapText="1"/>
    </xf>
    <xf numFmtId="4" fontId="6" fillId="4" borderId="7" xfId="0" applyNumberFormat="1" applyFont="1" applyFill="1" applyBorder="1" applyAlignment="1">
      <alignment horizontal="center" vertical="center" wrapText="1"/>
    </xf>
    <xf numFmtId="4" fontId="6" fillId="4" borderId="10" xfId="0" applyNumberFormat="1" applyFont="1" applyFill="1" applyBorder="1" applyAlignment="1">
      <alignment horizontal="center" vertical="center" wrapText="1"/>
    </xf>
    <xf numFmtId="4" fontId="6" fillId="4" borderId="21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15" xfId="0" applyNumberFormat="1" applyFont="1" applyFill="1" applyBorder="1" applyAlignment="1">
      <alignment horizontal="center" vertical="center" wrapText="1"/>
    </xf>
    <xf numFmtId="49" fontId="6" fillId="5" borderId="17" xfId="0" applyNumberFormat="1" applyFont="1" applyFill="1" applyBorder="1" applyAlignment="1">
      <alignment horizontal="center" vertical="center" wrapText="1"/>
    </xf>
    <xf numFmtId="49" fontId="6" fillId="5" borderId="7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2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left"/>
    </xf>
    <xf numFmtId="49" fontId="6" fillId="3" borderId="4" xfId="0" applyNumberFormat="1" applyFont="1" applyFill="1" applyBorder="1" applyAlignment="1">
      <alignment horizontal="center"/>
    </xf>
    <xf numFmtId="49" fontId="6" fillId="3" borderId="5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center"/>
    </xf>
    <xf numFmtId="2" fontId="7" fillId="4" borderId="7" xfId="0" applyNumberFormat="1" applyFont="1" applyFill="1" applyBorder="1" applyAlignment="1">
      <alignment horizontal="center" vertical="center" wrapText="1"/>
    </xf>
    <xf numFmtId="2" fontId="7" fillId="4" borderId="10" xfId="0" applyNumberFormat="1" applyFont="1" applyFill="1" applyBorder="1" applyAlignment="1">
      <alignment horizontal="center" vertical="center" wrapText="1"/>
    </xf>
    <xf numFmtId="2" fontId="7" fillId="4" borderId="21" xfId="0" applyNumberFormat="1" applyFont="1" applyFill="1" applyBorder="1" applyAlignment="1">
      <alignment horizontal="center" vertical="center" wrapText="1"/>
    </xf>
    <xf numFmtId="49" fontId="7" fillId="6" borderId="7" xfId="0" applyNumberFormat="1" applyFont="1" applyFill="1" applyBorder="1" applyAlignment="1">
      <alignment horizontal="center" vertical="center"/>
    </xf>
    <xf numFmtId="49" fontId="7" fillId="6" borderId="10" xfId="0" applyNumberFormat="1" applyFont="1" applyFill="1" applyBorder="1" applyAlignment="1">
      <alignment horizontal="center" vertical="center"/>
    </xf>
    <xf numFmtId="49" fontId="7" fillId="6" borderId="21" xfId="0" applyNumberFormat="1" applyFont="1" applyFill="1" applyBorder="1" applyAlignment="1">
      <alignment horizontal="center" vertical="center"/>
    </xf>
    <xf numFmtId="49" fontId="7" fillId="5" borderId="20" xfId="0" applyNumberFormat="1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/>
    </xf>
    <xf numFmtId="49" fontId="7" fillId="5" borderId="16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/>
    </xf>
    <xf numFmtId="49" fontId="5" fillId="0" borderId="2" xfId="0" applyNumberFormat="1" applyFont="1" applyBorder="1" applyAlignment="1">
      <alignment horizontal="left"/>
    </xf>
    <xf numFmtId="4" fontId="11" fillId="0" borderId="18" xfId="0" applyNumberFormat="1" applyFont="1" applyBorder="1" applyAlignment="1">
      <alignment horizont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2" fontId="11" fillId="0" borderId="18" xfId="0" applyNumberFormat="1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2"/>
  <sheetViews>
    <sheetView workbookViewId="0">
      <selection activeCell="B11" sqref="B11:C11"/>
    </sheetView>
  </sheetViews>
  <sheetFormatPr defaultRowHeight="16.5" x14ac:dyDescent="0.35"/>
  <cols>
    <col min="2" max="2" width="9" style="4"/>
    <col min="3" max="3" width="11.875" style="4" customWidth="1"/>
  </cols>
  <sheetData>
    <row r="1" spans="1:10" ht="17.25" customHeight="1" x14ac:dyDescent="0.45">
      <c r="A1" s="44">
        <v>1</v>
      </c>
      <c r="B1" s="165" t="s">
        <v>66</v>
      </c>
      <c r="C1" s="165"/>
      <c r="D1" s="1">
        <v>40</v>
      </c>
      <c r="E1" s="3" t="s">
        <v>97</v>
      </c>
      <c r="F1" s="3"/>
      <c r="H1" s="5">
        <v>75</v>
      </c>
      <c r="I1" s="3" t="s">
        <v>5</v>
      </c>
      <c r="J1" s="3"/>
    </row>
    <row r="2" spans="1:10" s="1" customFormat="1" ht="17.25" customHeight="1" x14ac:dyDescent="0.45">
      <c r="A2" s="45">
        <v>2</v>
      </c>
      <c r="B2" s="165" t="s">
        <v>18</v>
      </c>
      <c r="C2" s="165"/>
      <c r="D2" s="5">
        <v>41</v>
      </c>
      <c r="E2" s="3" t="s">
        <v>10</v>
      </c>
      <c r="F2" s="3"/>
      <c r="H2" s="1">
        <v>76</v>
      </c>
      <c r="I2" s="3" t="s">
        <v>87</v>
      </c>
      <c r="J2" s="3"/>
    </row>
    <row r="3" spans="1:10" s="1" customFormat="1" ht="17.25" customHeight="1" x14ac:dyDescent="0.45">
      <c r="A3" s="44">
        <v>3</v>
      </c>
      <c r="B3" s="165" t="s">
        <v>49</v>
      </c>
      <c r="C3" s="165"/>
      <c r="D3" s="1">
        <v>42</v>
      </c>
      <c r="E3" s="3" t="s">
        <v>39</v>
      </c>
      <c r="F3" s="3"/>
      <c r="H3" s="5">
        <v>77</v>
      </c>
      <c r="I3" s="3" t="s">
        <v>35</v>
      </c>
      <c r="J3" s="3"/>
    </row>
    <row r="4" spans="1:10" s="1" customFormat="1" ht="21" x14ac:dyDescent="0.45">
      <c r="A4" s="45">
        <v>4</v>
      </c>
      <c r="B4" s="165" t="s">
        <v>21</v>
      </c>
      <c r="C4" s="165"/>
      <c r="D4" s="5">
        <v>43</v>
      </c>
      <c r="E4" s="3" t="s">
        <v>58</v>
      </c>
      <c r="F4" s="3"/>
      <c r="H4" s="1">
        <v>78</v>
      </c>
      <c r="I4" s="3" t="s">
        <v>43</v>
      </c>
      <c r="J4" s="3"/>
    </row>
    <row r="5" spans="1:10" ht="21" x14ac:dyDescent="0.45">
      <c r="A5" s="44">
        <v>5</v>
      </c>
      <c r="B5" s="165" t="s">
        <v>94</v>
      </c>
      <c r="C5" s="165"/>
      <c r="D5" s="1">
        <v>44</v>
      </c>
      <c r="E5" s="3" t="s">
        <v>103</v>
      </c>
      <c r="F5" s="3"/>
      <c r="H5" s="5">
        <v>79</v>
      </c>
      <c r="I5" s="3" t="s">
        <v>96</v>
      </c>
      <c r="J5" s="3"/>
    </row>
    <row r="6" spans="1:10" ht="21" customHeight="1" x14ac:dyDescent="0.45">
      <c r="A6" s="1">
        <v>6</v>
      </c>
      <c r="B6" s="165" t="s">
        <v>28</v>
      </c>
      <c r="C6" s="165"/>
      <c r="D6" s="5">
        <v>45</v>
      </c>
      <c r="E6" s="3" t="s">
        <v>93</v>
      </c>
      <c r="F6" s="3"/>
      <c r="H6" s="1">
        <v>80</v>
      </c>
      <c r="I6" s="3" t="s">
        <v>107</v>
      </c>
      <c r="J6" s="3"/>
    </row>
    <row r="7" spans="1:10" ht="21" customHeight="1" x14ac:dyDescent="0.45">
      <c r="A7" s="44">
        <v>7</v>
      </c>
      <c r="B7" s="165" t="s">
        <v>32</v>
      </c>
      <c r="C7" s="165"/>
      <c r="D7" s="1">
        <v>46</v>
      </c>
      <c r="E7" s="3" t="s">
        <v>16</v>
      </c>
      <c r="F7" s="3"/>
      <c r="H7" s="5">
        <v>81</v>
      </c>
      <c r="I7" s="3" t="s">
        <v>15</v>
      </c>
      <c r="J7" s="3"/>
    </row>
    <row r="8" spans="1:10" s="3" customFormat="1" ht="21" customHeight="1" x14ac:dyDescent="0.45">
      <c r="A8" s="45">
        <v>8</v>
      </c>
      <c r="B8" s="165" t="s">
        <v>68</v>
      </c>
      <c r="C8" s="165"/>
      <c r="D8" s="5">
        <v>47</v>
      </c>
      <c r="E8" s="3" t="s">
        <v>64</v>
      </c>
      <c r="H8" s="1">
        <v>82</v>
      </c>
      <c r="I8" s="3" t="s">
        <v>76</v>
      </c>
    </row>
    <row r="9" spans="1:10" s="3" customFormat="1" ht="21" customHeight="1" x14ac:dyDescent="0.45">
      <c r="A9" s="44">
        <v>9</v>
      </c>
      <c r="B9" s="165" t="s">
        <v>61</v>
      </c>
      <c r="C9" s="165"/>
      <c r="D9" s="1">
        <v>48</v>
      </c>
      <c r="E9" s="3" t="s">
        <v>77</v>
      </c>
      <c r="H9" s="5">
        <v>83</v>
      </c>
      <c r="I9" s="3" t="s">
        <v>88</v>
      </c>
    </row>
    <row r="10" spans="1:10" s="3" customFormat="1" ht="21" customHeight="1" x14ac:dyDescent="0.45">
      <c r="A10" s="45">
        <v>10</v>
      </c>
      <c r="B10" s="165" t="s">
        <v>34</v>
      </c>
      <c r="C10" s="165"/>
      <c r="D10" s="5">
        <v>49</v>
      </c>
      <c r="E10" s="3" t="s">
        <v>78</v>
      </c>
      <c r="H10" s="1">
        <v>84</v>
      </c>
      <c r="I10" s="3" t="s">
        <v>84</v>
      </c>
    </row>
    <row r="11" spans="1:10" s="3" customFormat="1" ht="21" customHeight="1" x14ac:dyDescent="0.45">
      <c r="A11" s="5">
        <v>11</v>
      </c>
      <c r="B11" s="165" t="s">
        <v>90</v>
      </c>
      <c r="C11" s="165"/>
      <c r="D11" s="1">
        <v>50</v>
      </c>
      <c r="E11" s="3" t="s">
        <v>17</v>
      </c>
      <c r="H11" s="5">
        <v>85</v>
      </c>
      <c r="I11" s="3" t="s">
        <v>95</v>
      </c>
    </row>
    <row r="12" spans="1:10" s="3" customFormat="1" ht="21" customHeight="1" x14ac:dyDescent="0.45">
      <c r="A12" s="1">
        <v>12</v>
      </c>
      <c r="B12" s="165" t="s">
        <v>24</v>
      </c>
      <c r="C12" s="165"/>
      <c r="D12" s="5">
        <v>51</v>
      </c>
      <c r="E12" s="3" t="s">
        <v>83</v>
      </c>
      <c r="H12" s="1">
        <v>86</v>
      </c>
      <c r="I12" s="3" t="s">
        <v>86</v>
      </c>
    </row>
    <row r="13" spans="1:10" s="3" customFormat="1" ht="21" x14ac:dyDescent="0.45">
      <c r="A13" s="5">
        <v>13</v>
      </c>
      <c r="B13" s="165" t="s">
        <v>100</v>
      </c>
      <c r="C13" s="165"/>
      <c r="D13" s="1">
        <v>52</v>
      </c>
      <c r="E13" s="3" t="s">
        <v>74</v>
      </c>
      <c r="H13" s="5">
        <v>87</v>
      </c>
      <c r="I13" s="3" t="s">
        <v>22</v>
      </c>
    </row>
    <row r="14" spans="1:10" s="3" customFormat="1" ht="21" x14ac:dyDescent="0.45">
      <c r="A14" s="1">
        <v>14</v>
      </c>
      <c r="B14" s="165" t="s">
        <v>101</v>
      </c>
      <c r="C14" s="165"/>
      <c r="D14" s="5">
        <v>53</v>
      </c>
      <c r="E14" s="3" t="s">
        <v>47</v>
      </c>
      <c r="H14" s="1">
        <v>88</v>
      </c>
      <c r="I14" s="3" t="s">
        <v>70</v>
      </c>
    </row>
    <row r="15" spans="1:10" s="3" customFormat="1" ht="21" x14ac:dyDescent="0.45">
      <c r="A15" s="5">
        <v>15</v>
      </c>
      <c r="B15" s="165" t="s">
        <v>8</v>
      </c>
      <c r="C15" s="165"/>
      <c r="D15" s="1">
        <v>54</v>
      </c>
      <c r="E15" s="3" t="s">
        <v>54</v>
      </c>
      <c r="H15" s="5">
        <v>89</v>
      </c>
      <c r="I15" s="3" t="s">
        <v>38</v>
      </c>
    </row>
    <row r="16" spans="1:10" s="3" customFormat="1" ht="21" x14ac:dyDescent="0.45">
      <c r="A16" s="1">
        <v>16</v>
      </c>
      <c r="B16" s="165" t="s">
        <v>102</v>
      </c>
      <c r="C16" s="165"/>
      <c r="D16" s="5">
        <v>55</v>
      </c>
      <c r="E16" s="3" t="s">
        <v>54</v>
      </c>
      <c r="H16" s="1">
        <v>90</v>
      </c>
      <c r="I16" s="3" t="s">
        <v>80</v>
      </c>
    </row>
    <row r="17" spans="1:10" s="3" customFormat="1" ht="21" x14ac:dyDescent="0.45">
      <c r="A17" s="5">
        <v>17</v>
      </c>
      <c r="B17" s="165" t="s">
        <v>59</v>
      </c>
      <c r="C17" s="165"/>
      <c r="D17" s="1">
        <v>56</v>
      </c>
      <c r="E17" s="3" t="s">
        <v>53</v>
      </c>
      <c r="H17" s="5">
        <v>91</v>
      </c>
      <c r="I17" s="3" t="s">
        <v>67</v>
      </c>
    </row>
    <row r="18" spans="1:10" s="2" customFormat="1" ht="21" x14ac:dyDescent="0.45">
      <c r="A18" s="1">
        <v>18</v>
      </c>
      <c r="B18" s="165" t="s">
        <v>79</v>
      </c>
      <c r="C18" s="165"/>
      <c r="D18" s="5">
        <v>57</v>
      </c>
      <c r="E18" s="3" t="s">
        <v>85</v>
      </c>
      <c r="F18" s="3"/>
      <c r="H18" s="1">
        <v>92</v>
      </c>
      <c r="I18" s="3" t="s">
        <v>51</v>
      </c>
      <c r="J18" s="3"/>
    </row>
    <row r="19" spans="1:10" s="2" customFormat="1" ht="21" x14ac:dyDescent="0.45">
      <c r="A19" s="5">
        <v>19</v>
      </c>
      <c r="B19" s="165" t="s">
        <v>89</v>
      </c>
      <c r="C19" s="165"/>
      <c r="D19" s="1">
        <v>58</v>
      </c>
      <c r="E19" s="3" t="s">
        <v>20</v>
      </c>
      <c r="F19" s="3"/>
      <c r="H19" s="5">
        <v>93</v>
      </c>
      <c r="I19" s="3" t="s">
        <v>37</v>
      </c>
      <c r="J19" s="3"/>
    </row>
    <row r="20" spans="1:10" s="2" customFormat="1" ht="21" x14ac:dyDescent="0.45">
      <c r="A20" s="1">
        <v>20</v>
      </c>
      <c r="B20" s="165" t="s">
        <v>55</v>
      </c>
      <c r="C20" s="165"/>
      <c r="D20" s="5">
        <v>59</v>
      </c>
      <c r="E20" s="3" t="s">
        <v>33</v>
      </c>
      <c r="F20" s="3"/>
      <c r="H20" s="1">
        <v>94</v>
      </c>
      <c r="I20" s="3" t="s">
        <v>108</v>
      </c>
      <c r="J20" s="3"/>
    </row>
    <row r="21" spans="1:10" s="2" customFormat="1" ht="21" x14ac:dyDescent="0.45">
      <c r="A21" s="5">
        <v>21</v>
      </c>
      <c r="B21" s="165" t="s">
        <v>23</v>
      </c>
      <c r="C21" s="165"/>
      <c r="D21" s="1">
        <v>60</v>
      </c>
      <c r="E21" s="3" t="s">
        <v>26</v>
      </c>
      <c r="F21" s="3"/>
      <c r="H21" s="5">
        <v>95</v>
      </c>
      <c r="I21" s="3" t="s">
        <v>14</v>
      </c>
      <c r="J21" s="3"/>
    </row>
    <row r="22" spans="1:10" s="2" customFormat="1" ht="21" x14ac:dyDescent="0.45">
      <c r="A22" s="1">
        <v>22</v>
      </c>
      <c r="B22" s="165" t="s">
        <v>92</v>
      </c>
      <c r="C22" s="165"/>
      <c r="D22" s="5">
        <v>61</v>
      </c>
      <c r="E22" s="3" t="s">
        <v>26</v>
      </c>
      <c r="F22" s="3"/>
      <c r="H22" s="1">
        <v>96</v>
      </c>
      <c r="I22" s="3" t="s">
        <v>41</v>
      </c>
      <c r="J22" s="3"/>
    </row>
    <row r="23" spans="1:10" s="2" customFormat="1" ht="21" x14ac:dyDescent="0.45">
      <c r="A23" s="5">
        <v>23</v>
      </c>
      <c r="B23" s="165" t="s">
        <v>73</v>
      </c>
      <c r="C23" s="165"/>
      <c r="D23" s="1">
        <v>62</v>
      </c>
      <c r="E23" s="3" t="s">
        <v>75</v>
      </c>
      <c r="F23" s="3"/>
      <c r="H23" s="5">
        <v>97</v>
      </c>
      <c r="I23" s="3" t="s">
        <v>82</v>
      </c>
      <c r="J23" s="3"/>
    </row>
    <row r="24" spans="1:10" s="2" customFormat="1" ht="21" x14ac:dyDescent="0.45">
      <c r="A24" s="1">
        <v>24</v>
      </c>
      <c r="B24" s="165" t="s">
        <v>45</v>
      </c>
      <c r="C24" s="165"/>
      <c r="D24" s="5">
        <v>63</v>
      </c>
      <c r="E24" s="3" t="s">
        <v>30</v>
      </c>
      <c r="F24" s="3"/>
      <c r="H24" s="1">
        <v>98</v>
      </c>
      <c r="I24" s="3" t="s">
        <v>99</v>
      </c>
      <c r="J24" s="3"/>
    </row>
    <row r="25" spans="1:10" s="1" customFormat="1" ht="21" x14ac:dyDescent="0.45">
      <c r="A25" s="5">
        <v>25</v>
      </c>
      <c r="B25" s="165" t="s">
        <v>60</v>
      </c>
      <c r="C25" s="165"/>
      <c r="D25" s="1">
        <v>64</v>
      </c>
      <c r="E25" s="3" t="s">
        <v>65</v>
      </c>
      <c r="F25" s="3"/>
      <c r="H25" s="5">
        <v>99</v>
      </c>
      <c r="I25" s="3" t="s">
        <v>6</v>
      </c>
      <c r="J25" s="3"/>
    </row>
    <row r="26" spans="1:10" s="1" customFormat="1" ht="21" x14ac:dyDescent="0.45">
      <c r="A26" s="1">
        <v>26</v>
      </c>
      <c r="B26" s="165" t="s">
        <v>42</v>
      </c>
      <c r="C26" s="165"/>
      <c r="D26" s="5">
        <v>65</v>
      </c>
      <c r="E26" s="3" t="s">
        <v>72</v>
      </c>
      <c r="F26" s="3"/>
      <c r="H26" s="1">
        <v>100</v>
      </c>
      <c r="I26" s="3" t="s">
        <v>57</v>
      </c>
      <c r="J26" s="3"/>
    </row>
    <row r="27" spans="1:10" s="1" customFormat="1" ht="21" x14ac:dyDescent="0.45">
      <c r="A27" s="5">
        <v>27</v>
      </c>
      <c r="B27" s="165" t="s">
        <v>105</v>
      </c>
      <c r="C27" s="165"/>
      <c r="D27" s="1">
        <v>66</v>
      </c>
      <c r="E27" s="165" t="s">
        <v>71</v>
      </c>
      <c r="F27" s="165"/>
      <c r="H27" s="5">
        <v>101</v>
      </c>
      <c r="I27" s="3" t="s">
        <v>104</v>
      </c>
      <c r="J27" s="3"/>
    </row>
    <row r="28" spans="1:10" s="1" customFormat="1" ht="21" x14ac:dyDescent="0.45">
      <c r="A28" s="1">
        <v>28</v>
      </c>
      <c r="B28" s="165" t="s">
        <v>29</v>
      </c>
      <c r="C28" s="165"/>
      <c r="D28" s="5">
        <v>67</v>
      </c>
      <c r="E28" s="165" t="s">
        <v>25</v>
      </c>
      <c r="F28" s="165"/>
      <c r="H28" s="1">
        <v>102</v>
      </c>
      <c r="I28" s="3" t="s">
        <v>81</v>
      </c>
      <c r="J28" s="3"/>
    </row>
    <row r="29" spans="1:10" s="1" customFormat="1" ht="21" x14ac:dyDescent="0.45">
      <c r="A29" s="5">
        <v>29</v>
      </c>
      <c r="B29" s="165" t="s">
        <v>91</v>
      </c>
      <c r="C29" s="165"/>
      <c r="D29" s="1">
        <v>68</v>
      </c>
      <c r="E29" s="165" t="s">
        <v>46</v>
      </c>
      <c r="F29" s="165"/>
      <c r="H29" s="5">
        <v>103</v>
      </c>
      <c r="I29" s="165" t="s">
        <v>2</v>
      </c>
      <c r="J29" s="165"/>
    </row>
    <row r="30" spans="1:10" s="1" customFormat="1" ht="21" x14ac:dyDescent="0.45">
      <c r="A30" s="1">
        <v>30</v>
      </c>
      <c r="B30" s="165" t="s">
        <v>13</v>
      </c>
      <c r="C30" s="165"/>
      <c r="D30" s="5">
        <v>69</v>
      </c>
      <c r="E30" s="165" t="s">
        <v>7</v>
      </c>
      <c r="F30" s="165"/>
      <c r="H30" s="1">
        <v>104</v>
      </c>
      <c r="I30" s="165" t="s">
        <v>56</v>
      </c>
      <c r="J30" s="165"/>
    </row>
    <row r="31" spans="1:10" s="1" customFormat="1" ht="21" x14ac:dyDescent="0.45">
      <c r="A31" s="5">
        <v>31</v>
      </c>
      <c r="B31" s="165" t="s">
        <v>62</v>
      </c>
      <c r="C31" s="165"/>
      <c r="D31" s="1">
        <v>66</v>
      </c>
      <c r="E31" s="165" t="s">
        <v>71</v>
      </c>
      <c r="F31" s="165"/>
      <c r="H31" s="5">
        <v>105</v>
      </c>
      <c r="I31" s="165" t="s">
        <v>109</v>
      </c>
      <c r="J31" s="165"/>
    </row>
    <row r="32" spans="1:10" s="1" customFormat="1" ht="21" x14ac:dyDescent="0.45">
      <c r="A32" s="1">
        <v>32</v>
      </c>
      <c r="B32" s="165" t="s">
        <v>63</v>
      </c>
      <c r="C32" s="165"/>
      <c r="D32" s="5">
        <v>67</v>
      </c>
      <c r="E32" s="165" t="s">
        <v>25</v>
      </c>
      <c r="F32" s="165"/>
      <c r="H32" s="1">
        <v>106</v>
      </c>
      <c r="I32" s="165" t="s">
        <v>0</v>
      </c>
      <c r="J32" s="165"/>
    </row>
    <row r="33" spans="1:10" s="1" customFormat="1" ht="21" x14ac:dyDescent="0.45">
      <c r="A33" s="5">
        <v>33</v>
      </c>
      <c r="B33" s="165" t="s">
        <v>50</v>
      </c>
      <c r="C33" s="165"/>
      <c r="D33" s="1">
        <v>68</v>
      </c>
      <c r="E33" s="165" t="s">
        <v>46</v>
      </c>
      <c r="F33" s="165"/>
      <c r="H33" s="5">
        <v>107</v>
      </c>
      <c r="I33" s="165" t="s">
        <v>4</v>
      </c>
      <c r="J33" s="165"/>
    </row>
    <row r="34" spans="1:10" s="1" customFormat="1" ht="21" x14ac:dyDescent="0.45">
      <c r="A34" s="1">
        <v>34</v>
      </c>
      <c r="B34" s="165" t="s">
        <v>40</v>
      </c>
      <c r="C34" s="165"/>
      <c r="D34" s="5">
        <v>69</v>
      </c>
      <c r="E34" s="165" t="s">
        <v>7</v>
      </c>
      <c r="F34" s="165"/>
      <c r="H34" s="1">
        <v>108</v>
      </c>
      <c r="I34" s="165" t="s">
        <v>98</v>
      </c>
      <c r="J34" s="165"/>
    </row>
    <row r="35" spans="1:10" s="1" customFormat="1" ht="21" x14ac:dyDescent="0.45">
      <c r="A35" s="5">
        <v>35</v>
      </c>
      <c r="B35" s="165" t="s">
        <v>27</v>
      </c>
      <c r="C35" s="165"/>
      <c r="D35" s="1">
        <v>70</v>
      </c>
      <c r="E35" s="165" t="s">
        <v>36</v>
      </c>
      <c r="F35" s="165"/>
      <c r="H35" s="5">
        <v>109</v>
      </c>
      <c r="I35" s="165" t="s">
        <v>31</v>
      </c>
      <c r="J35" s="165"/>
    </row>
    <row r="36" spans="1:10" s="1" customFormat="1" ht="21" x14ac:dyDescent="0.45">
      <c r="A36" s="1">
        <v>36</v>
      </c>
      <c r="B36" s="165" t="s">
        <v>11</v>
      </c>
      <c r="C36" s="165"/>
      <c r="D36" s="5">
        <v>71</v>
      </c>
      <c r="E36" s="165" t="s">
        <v>69</v>
      </c>
      <c r="F36" s="165"/>
      <c r="H36" s="1">
        <v>110</v>
      </c>
      <c r="I36" s="165" t="s">
        <v>1</v>
      </c>
      <c r="J36" s="165"/>
    </row>
    <row r="37" spans="1:10" s="1" customFormat="1" ht="21" x14ac:dyDescent="0.45">
      <c r="A37" s="5">
        <v>37</v>
      </c>
      <c r="B37" s="165" t="s">
        <v>19</v>
      </c>
      <c r="C37" s="165"/>
      <c r="D37" s="1">
        <v>72</v>
      </c>
      <c r="E37" s="165" t="s">
        <v>48</v>
      </c>
      <c r="F37" s="165"/>
      <c r="H37" s="5">
        <v>111</v>
      </c>
      <c r="I37" s="165" t="s">
        <v>3</v>
      </c>
      <c r="J37" s="165"/>
    </row>
    <row r="38" spans="1:10" s="1" customFormat="1" ht="21" x14ac:dyDescent="0.45">
      <c r="A38" s="1">
        <v>38</v>
      </c>
      <c r="B38" s="165" t="s">
        <v>44</v>
      </c>
      <c r="C38" s="165"/>
      <c r="D38" s="5">
        <v>73</v>
      </c>
      <c r="E38" s="165" t="s">
        <v>52</v>
      </c>
      <c r="F38" s="165"/>
      <c r="H38" s="1">
        <v>112</v>
      </c>
      <c r="I38" s="165" t="s">
        <v>9</v>
      </c>
      <c r="J38" s="165"/>
    </row>
    <row r="39" spans="1:10" s="1" customFormat="1" ht="21" x14ac:dyDescent="0.45">
      <c r="A39" s="5">
        <v>39</v>
      </c>
      <c r="B39" s="165" t="s">
        <v>106</v>
      </c>
      <c r="C39" s="165"/>
      <c r="D39" s="1">
        <v>74</v>
      </c>
      <c r="E39" s="165" t="s">
        <v>12</v>
      </c>
      <c r="F39" s="165"/>
    </row>
    <row r="40" spans="1:10" s="1" customFormat="1" ht="21" x14ac:dyDescent="0.45">
      <c r="B40" s="165"/>
      <c r="C40" s="165"/>
      <c r="D40" s="5"/>
      <c r="E40" s="165"/>
      <c r="F40" s="165"/>
    </row>
    <row r="41" spans="1:10" s="1" customFormat="1" ht="21" x14ac:dyDescent="0.45">
      <c r="A41" s="5"/>
      <c r="B41" s="165"/>
      <c r="C41" s="165"/>
      <c r="E41" s="165"/>
      <c r="F41" s="165"/>
    </row>
    <row r="42" spans="1:10" s="1" customFormat="1" ht="21" x14ac:dyDescent="0.45">
      <c r="B42" s="165"/>
      <c r="C42" s="165"/>
      <c r="D42" s="5"/>
      <c r="E42" s="165"/>
      <c r="F42" s="165"/>
    </row>
    <row r="43" spans="1:10" s="1" customFormat="1" ht="21" x14ac:dyDescent="0.45">
      <c r="A43" s="5"/>
      <c r="B43" s="165"/>
      <c r="C43" s="165"/>
      <c r="E43" s="165"/>
      <c r="F43" s="165"/>
    </row>
    <row r="44" spans="1:10" s="1" customFormat="1" ht="21" x14ac:dyDescent="0.45">
      <c r="B44" s="165"/>
      <c r="C44" s="165"/>
      <c r="E44" s="165"/>
      <c r="F44" s="165"/>
    </row>
    <row r="45" spans="1:10" s="1" customFormat="1" ht="21" x14ac:dyDescent="0.45">
      <c r="A45" s="5"/>
      <c r="B45" s="165"/>
      <c r="C45" s="165"/>
    </row>
    <row r="46" spans="1:10" s="1" customFormat="1" ht="21" x14ac:dyDescent="0.45">
      <c r="B46" s="165"/>
      <c r="C46" s="165"/>
    </row>
    <row r="47" spans="1:10" s="1" customFormat="1" ht="21" x14ac:dyDescent="0.45">
      <c r="A47" s="5"/>
      <c r="B47" s="165"/>
      <c r="C47" s="165"/>
    </row>
    <row r="48" spans="1:10" s="1" customFormat="1" ht="21" x14ac:dyDescent="0.45">
      <c r="B48" s="165"/>
      <c r="C48" s="165"/>
    </row>
    <row r="49" spans="1:3" s="1" customFormat="1" ht="21" x14ac:dyDescent="0.45">
      <c r="A49" s="5"/>
      <c r="B49" s="165"/>
      <c r="C49" s="165"/>
    </row>
    <row r="50" spans="1:3" s="1" customFormat="1" ht="21" x14ac:dyDescent="0.45">
      <c r="B50" s="165"/>
      <c r="C50" s="165"/>
    </row>
    <row r="51" spans="1:3" s="1" customFormat="1" ht="21" x14ac:dyDescent="0.45">
      <c r="A51" s="5"/>
      <c r="B51" s="165"/>
      <c r="C51" s="165"/>
    </row>
    <row r="52" spans="1:3" s="1" customFormat="1" ht="21" x14ac:dyDescent="0.45">
      <c r="B52" s="165"/>
      <c r="C52" s="165"/>
    </row>
    <row r="53" spans="1:3" s="1" customFormat="1" ht="21" x14ac:dyDescent="0.45">
      <c r="A53" s="5"/>
      <c r="B53" s="165"/>
      <c r="C53" s="165"/>
    </row>
    <row r="54" spans="1:3" s="1" customFormat="1" ht="21" x14ac:dyDescent="0.45">
      <c r="B54" s="165"/>
      <c r="C54" s="165"/>
    </row>
    <row r="55" spans="1:3" s="1" customFormat="1" ht="21" x14ac:dyDescent="0.45">
      <c r="A55" s="5"/>
      <c r="B55" s="165"/>
      <c r="C55" s="165"/>
    </row>
    <row r="56" spans="1:3" s="1" customFormat="1" ht="21" x14ac:dyDescent="0.45">
      <c r="B56" s="165"/>
      <c r="C56" s="165"/>
    </row>
    <row r="57" spans="1:3" ht="21" x14ac:dyDescent="0.45">
      <c r="A57" s="5"/>
      <c r="B57" s="165"/>
      <c r="C57" s="165"/>
    </row>
    <row r="58" spans="1:3" ht="21" x14ac:dyDescent="0.45">
      <c r="A58" s="1"/>
      <c r="B58" s="165"/>
      <c r="C58" s="165"/>
    </row>
    <row r="59" spans="1:3" ht="21" x14ac:dyDescent="0.45">
      <c r="A59" s="5"/>
      <c r="B59" s="165"/>
      <c r="C59" s="165"/>
    </row>
    <row r="60" spans="1:3" ht="21" x14ac:dyDescent="0.45">
      <c r="A60" s="1"/>
      <c r="B60" s="165"/>
      <c r="C60" s="165"/>
    </row>
    <row r="61" spans="1:3" s="1" customFormat="1" ht="21" x14ac:dyDescent="0.45">
      <c r="A61" s="5"/>
      <c r="B61" s="165"/>
      <c r="C61" s="165"/>
    </row>
    <row r="62" spans="1:3" s="1" customFormat="1" ht="21" x14ac:dyDescent="0.45">
      <c r="B62" s="165"/>
      <c r="C62" s="165"/>
    </row>
    <row r="63" spans="1:3" s="1" customFormat="1" ht="21" x14ac:dyDescent="0.45">
      <c r="A63" s="5"/>
      <c r="B63" s="165"/>
      <c r="C63" s="165"/>
    </row>
    <row r="64" spans="1:3" s="1" customFormat="1" ht="21" x14ac:dyDescent="0.45">
      <c r="B64" s="165"/>
      <c r="C64" s="165"/>
    </row>
    <row r="65" spans="1:3" s="1" customFormat="1" ht="21" x14ac:dyDescent="0.45">
      <c r="A65" s="5"/>
      <c r="B65" s="165"/>
      <c r="C65" s="165"/>
    </row>
    <row r="66" spans="1:3" s="1" customFormat="1" ht="21" x14ac:dyDescent="0.45">
      <c r="B66" s="165"/>
      <c r="C66" s="165"/>
    </row>
    <row r="67" spans="1:3" s="1" customFormat="1" ht="21" x14ac:dyDescent="0.45">
      <c r="A67" s="5"/>
      <c r="B67" s="165"/>
      <c r="C67" s="165"/>
    </row>
    <row r="68" spans="1:3" s="1" customFormat="1" ht="21" x14ac:dyDescent="0.45">
      <c r="B68" s="165"/>
      <c r="C68" s="165"/>
    </row>
    <row r="69" spans="1:3" s="1" customFormat="1" ht="21" x14ac:dyDescent="0.45">
      <c r="A69" s="5"/>
      <c r="B69" s="165"/>
      <c r="C69" s="165"/>
    </row>
    <row r="70" spans="1:3" s="1" customFormat="1" ht="21" x14ac:dyDescent="0.45">
      <c r="B70" s="165"/>
      <c r="C70" s="165"/>
    </row>
    <row r="71" spans="1:3" s="1" customFormat="1" ht="21" x14ac:dyDescent="0.45">
      <c r="A71" s="5"/>
      <c r="B71" s="165"/>
      <c r="C71" s="165"/>
    </row>
    <row r="72" spans="1:3" s="1" customFormat="1" ht="21" x14ac:dyDescent="0.45">
      <c r="B72" s="165"/>
      <c r="C72" s="165"/>
    </row>
    <row r="73" spans="1:3" ht="21" x14ac:dyDescent="0.45">
      <c r="A73" s="5"/>
      <c r="B73" s="165"/>
      <c r="C73" s="165"/>
    </row>
    <row r="74" spans="1:3" ht="21" x14ac:dyDescent="0.45">
      <c r="A74" s="1"/>
      <c r="B74" s="165"/>
      <c r="C74" s="165"/>
    </row>
    <row r="75" spans="1:3" ht="21" x14ac:dyDescent="0.45">
      <c r="A75" s="5"/>
      <c r="B75" s="165"/>
      <c r="C75" s="165"/>
    </row>
    <row r="76" spans="1:3" ht="21" x14ac:dyDescent="0.45">
      <c r="A76" s="1"/>
      <c r="B76" s="165"/>
      <c r="C76" s="165"/>
    </row>
    <row r="77" spans="1:3" ht="21" x14ac:dyDescent="0.45">
      <c r="A77" s="5"/>
      <c r="B77" s="165"/>
      <c r="C77" s="165"/>
    </row>
    <row r="78" spans="1:3" ht="21" x14ac:dyDescent="0.45">
      <c r="A78" s="1"/>
      <c r="B78" s="165"/>
      <c r="C78" s="165"/>
    </row>
    <row r="79" spans="1:3" ht="21" x14ac:dyDescent="0.45">
      <c r="A79" s="5"/>
      <c r="B79" s="165"/>
      <c r="C79" s="165"/>
    </row>
    <row r="80" spans="1:3" ht="21" x14ac:dyDescent="0.45">
      <c r="A80" s="1"/>
      <c r="B80" s="165"/>
      <c r="C80" s="165"/>
    </row>
    <row r="81" spans="1:3" ht="21" x14ac:dyDescent="0.45">
      <c r="A81" s="5"/>
      <c r="B81" s="165"/>
      <c r="C81" s="165"/>
    </row>
    <row r="82" spans="1:3" ht="21" x14ac:dyDescent="0.45">
      <c r="A82" s="1"/>
      <c r="B82" s="165"/>
      <c r="C82" s="165"/>
    </row>
    <row r="83" spans="1:3" ht="21" x14ac:dyDescent="0.45">
      <c r="A83" s="5"/>
      <c r="B83" s="165"/>
      <c r="C83" s="165"/>
    </row>
    <row r="84" spans="1:3" ht="21" x14ac:dyDescent="0.45">
      <c r="A84" s="1"/>
      <c r="B84" s="165"/>
      <c r="C84" s="165"/>
    </row>
    <row r="85" spans="1:3" ht="21" x14ac:dyDescent="0.45">
      <c r="A85" s="5"/>
      <c r="B85" s="165"/>
      <c r="C85" s="165"/>
    </row>
    <row r="86" spans="1:3" ht="21" x14ac:dyDescent="0.45">
      <c r="A86" s="1"/>
      <c r="B86" s="165"/>
      <c r="C86" s="165"/>
    </row>
    <row r="87" spans="1:3" ht="21" x14ac:dyDescent="0.45">
      <c r="A87" s="5"/>
      <c r="B87" s="165"/>
      <c r="C87" s="165"/>
    </row>
    <row r="88" spans="1:3" ht="21" x14ac:dyDescent="0.45">
      <c r="A88" s="1"/>
      <c r="B88" s="165"/>
      <c r="C88" s="165"/>
    </row>
    <row r="89" spans="1:3" ht="21" x14ac:dyDescent="0.45">
      <c r="A89" s="5"/>
      <c r="B89" s="165"/>
      <c r="C89" s="165"/>
    </row>
    <row r="90" spans="1:3" ht="21" x14ac:dyDescent="0.45">
      <c r="A90" s="1"/>
      <c r="B90" s="165"/>
      <c r="C90" s="165"/>
    </row>
    <row r="91" spans="1:3" ht="21" x14ac:dyDescent="0.45">
      <c r="A91" s="5"/>
      <c r="B91" s="165"/>
      <c r="C91" s="165"/>
    </row>
    <row r="92" spans="1:3" ht="21" x14ac:dyDescent="0.45">
      <c r="A92" s="1"/>
      <c r="B92" s="165"/>
      <c r="C92" s="165"/>
    </row>
    <row r="93" spans="1:3" ht="21" x14ac:dyDescent="0.45">
      <c r="A93" s="5"/>
      <c r="B93" s="165"/>
      <c r="C93" s="165"/>
    </row>
    <row r="94" spans="1:3" ht="21" x14ac:dyDescent="0.45">
      <c r="A94" s="1"/>
      <c r="B94" s="165"/>
      <c r="C94" s="165"/>
    </row>
    <row r="95" spans="1:3" ht="21" x14ac:dyDescent="0.45">
      <c r="A95" s="5"/>
      <c r="B95" s="165"/>
      <c r="C95" s="165"/>
    </row>
    <row r="96" spans="1:3" ht="21" x14ac:dyDescent="0.45">
      <c r="A96" s="1"/>
      <c r="B96" s="165"/>
      <c r="C96" s="165"/>
    </row>
    <row r="97" spans="1:3" ht="21" x14ac:dyDescent="0.45">
      <c r="A97" s="5"/>
      <c r="B97" s="165"/>
      <c r="C97" s="165"/>
    </row>
    <row r="98" spans="1:3" ht="21" x14ac:dyDescent="0.45">
      <c r="A98" s="1"/>
      <c r="B98" s="165"/>
      <c r="C98" s="165"/>
    </row>
    <row r="99" spans="1:3" ht="21" x14ac:dyDescent="0.45">
      <c r="A99" s="5"/>
      <c r="B99" s="165"/>
      <c r="C99" s="165"/>
    </row>
    <row r="100" spans="1:3" ht="21" x14ac:dyDescent="0.45">
      <c r="A100" s="1"/>
      <c r="B100" s="165"/>
      <c r="C100" s="165"/>
    </row>
    <row r="101" spans="1:3" ht="21" x14ac:dyDescent="0.45">
      <c r="A101" s="5"/>
      <c r="B101" s="165"/>
      <c r="C101" s="165"/>
    </row>
    <row r="102" spans="1:3" ht="21" x14ac:dyDescent="0.45">
      <c r="A102" s="1"/>
      <c r="B102" s="165"/>
      <c r="C102" s="165"/>
    </row>
    <row r="103" spans="1:3" ht="21" x14ac:dyDescent="0.45">
      <c r="A103" s="5"/>
      <c r="B103" s="165"/>
      <c r="C103" s="165"/>
    </row>
    <row r="104" spans="1:3" ht="21" x14ac:dyDescent="0.45">
      <c r="A104" s="1"/>
      <c r="B104" s="165"/>
      <c r="C104" s="165"/>
    </row>
    <row r="105" spans="1:3" ht="21" x14ac:dyDescent="0.45">
      <c r="A105" s="5"/>
      <c r="B105" s="165"/>
      <c r="C105" s="165"/>
    </row>
    <row r="106" spans="1:3" ht="21" x14ac:dyDescent="0.45">
      <c r="A106" s="1"/>
      <c r="B106" s="165"/>
      <c r="C106" s="165"/>
    </row>
    <row r="107" spans="1:3" ht="21" x14ac:dyDescent="0.45">
      <c r="A107" s="5"/>
      <c r="B107" s="165"/>
      <c r="C107" s="165"/>
    </row>
    <row r="108" spans="1:3" ht="21" x14ac:dyDescent="0.45">
      <c r="A108" s="1"/>
      <c r="B108" s="165"/>
      <c r="C108" s="165"/>
    </row>
    <row r="109" spans="1:3" ht="21" x14ac:dyDescent="0.45">
      <c r="A109" s="5"/>
      <c r="B109" s="165"/>
      <c r="C109" s="165"/>
    </row>
    <row r="110" spans="1:3" ht="21" x14ac:dyDescent="0.45">
      <c r="A110" s="1"/>
      <c r="B110" s="165"/>
      <c r="C110" s="165"/>
    </row>
    <row r="111" spans="1:3" ht="21" x14ac:dyDescent="0.45">
      <c r="A111" s="5"/>
      <c r="B111" s="165"/>
      <c r="C111" s="165"/>
    </row>
    <row r="112" spans="1:3" ht="21" x14ac:dyDescent="0.45">
      <c r="A112" s="1"/>
      <c r="B112" s="165"/>
      <c r="C112" s="165"/>
    </row>
  </sheetData>
  <sortState xmlns:xlrd2="http://schemas.microsoft.com/office/spreadsheetml/2017/richdata2" ref="B1:C112">
    <sortCondition ref="B95"/>
  </sortState>
  <mergeCells count="140">
    <mergeCell ref="I36:J36"/>
    <mergeCell ref="I37:J37"/>
    <mergeCell ref="I38:J38"/>
    <mergeCell ref="E35:F35"/>
    <mergeCell ref="I29:J29"/>
    <mergeCell ref="I30:J30"/>
    <mergeCell ref="I31:J31"/>
    <mergeCell ref="I32:J32"/>
    <mergeCell ref="I33:J33"/>
    <mergeCell ref="I34:J34"/>
    <mergeCell ref="I35:J35"/>
    <mergeCell ref="E38:F38"/>
    <mergeCell ref="E39:F39"/>
    <mergeCell ref="E40:F40"/>
    <mergeCell ref="E41:F41"/>
    <mergeCell ref="E42:F42"/>
    <mergeCell ref="E43:F43"/>
    <mergeCell ref="E44:F44"/>
    <mergeCell ref="E28:F28"/>
    <mergeCell ref="E29:F29"/>
    <mergeCell ref="E30:F30"/>
    <mergeCell ref="E31:F31"/>
    <mergeCell ref="E32:F32"/>
    <mergeCell ref="E33:F33"/>
    <mergeCell ref="E34:F34"/>
    <mergeCell ref="E36:F36"/>
    <mergeCell ref="E37:F37"/>
    <mergeCell ref="E27:F27"/>
    <mergeCell ref="B6:C6"/>
    <mergeCell ref="B7:C7"/>
    <mergeCell ref="B8:C8"/>
    <mergeCell ref="B9:C9"/>
    <mergeCell ref="B13:C13"/>
    <mergeCell ref="B1:C1"/>
    <mergeCell ref="B2:C2"/>
    <mergeCell ref="B3:C3"/>
    <mergeCell ref="B5:C5"/>
    <mergeCell ref="B10:C10"/>
    <mergeCell ref="B11:C11"/>
    <mergeCell ref="B12:C12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35:C35"/>
    <mergeCell ref="B36:C36"/>
    <mergeCell ref="B37:C37"/>
    <mergeCell ref="B38:C38"/>
    <mergeCell ref="B39:C39"/>
    <mergeCell ref="B40:C40"/>
    <mergeCell ref="B60:C60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7:C47"/>
    <mergeCell ref="B48:C48"/>
    <mergeCell ref="B49:C49"/>
    <mergeCell ref="B50:C50"/>
    <mergeCell ref="B51:C51"/>
    <mergeCell ref="B52:C52"/>
    <mergeCell ref="B41:C41"/>
    <mergeCell ref="B42:C42"/>
    <mergeCell ref="B43:C43"/>
    <mergeCell ref="B44:C44"/>
    <mergeCell ref="B45:C45"/>
    <mergeCell ref="B46:C46"/>
    <mergeCell ref="B59:C59"/>
    <mergeCell ref="B61:C61"/>
    <mergeCell ref="B62:C62"/>
    <mergeCell ref="B63:C63"/>
    <mergeCell ref="B64:C64"/>
    <mergeCell ref="B65:C65"/>
    <mergeCell ref="B53:C53"/>
    <mergeCell ref="B54:C54"/>
    <mergeCell ref="B55:C55"/>
    <mergeCell ref="B56:C56"/>
    <mergeCell ref="B57:C57"/>
    <mergeCell ref="B58:C58"/>
    <mergeCell ref="B72:C72"/>
    <mergeCell ref="B73:C73"/>
    <mergeCell ref="B74:C74"/>
    <mergeCell ref="B75:C75"/>
    <mergeCell ref="B76:C76"/>
    <mergeCell ref="B77:C77"/>
    <mergeCell ref="B66:C66"/>
    <mergeCell ref="B67:C67"/>
    <mergeCell ref="B68:C68"/>
    <mergeCell ref="B69:C69"/>
    <mergeCell ref="B70:C70"/>
    <mergeCell ref="B71:C71"/>
    <mergeCell ref="B84:C84"/>
    <mergeCell ref="B85:C85"/>
    <mergeCell ref="B86:C86"/>
    <mergeCell ref="B87:C87"/>
    <mergeCell ref="B88:C88"/>
    <mergeCell ref="B89:C89"/>
    <mergeCell ref="B78:C78"/>
    <mergeCell ref="B79:C79"/>
    <mergeCell ref="B80:C80"/>
    <mergeCell ref="B81:C81"/>
    <mergeCell ref="B82:C82"/>
    <mergeCell ref="B83:C83"/>
    <mergeCell ref="B108:C108"/>
    <mergeCell ref="B109:C109"/>
    <mergeCell ref="B110:C110"/>
    <mergeCell ref="B111:C111"/>
    <mergeCell ref="B112:C112"/>
    <mergeCell ref="B4:C4"/>
    <mergeCell ref="B102:C102"/>
    <mergeCell ref="B103:C103"/>
    <mergeCell ref="B104:C104"/>
    <mergeCell ref="B105:C105"/>
    <mergeCell ref="B106:C106"/>
    <mergeCell ref="B107:C107"/>
    <mergeCell ref="B96:C96"/>
    <mergeCell ref="B97:C97"/>
    <mergeCell ref="B98:C98"/>
    <mergeCell ref="B99:C99"/>
    <mergeCell ref="B100:C100"/>
    <mergeCell ref="B101:C101"/>
    <mergeCell ref="B90:C90"/>
    <mergeCell ref="B91:C91"/>
    <mergeCell ref="B92:C92"/>
    <mergeCell ref="B93:C93"/>
    <mergeCell ref="B94:C94"/>
    <mergeCell ref="B95:C95"/>
  </mergeCells>
  <pageMargins left="0.22" right="0.22" top="0.16" bottom="0.1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8F259-6FB2-45C4-BAB4-0EEFD37816A5}">
  <dimension ref="A1:AE598"/>
  <sheetViews>
    <sheetView tabSelected="1" view="pageBreakPreview" zoomScale="91" zoomScaleNormal="91" zoomScaleSheetLayoutView="91" workbookViewId="0">
      <pane ySplit="11" topLeftCell="A12" activePane="bottomLeft" state="frozen"/>
      <selection pane="bottomLeft" activeCell="A2" sqref="A2:AA2"/>
    </sheetView>
  </sheetViews>
  <sheetFormatPr defaultRowHeight="19.5" x14ac:dyDescent="0.45"/>
  <cols>
    <col min="1" max="1" width="5.375" style="32" customWidth="1"/>
    <col min="2" max="2" width="9" style="32" customWidth="1"/>
    <col min="3" max="4" width="9" style="32"/>
    <col min="5" max="6" width="9" style="89"/>
    <col min="7" max="9" width="9" style="32"/>
    <col min="10" max="10" width="12" style="58" customWidth="1"/>
    <col min="11" max="11" width="9" style="32"/>
    <col min="12" max="12" width="19.5" style="32" customWidth="1"/>
    <col min="13" max="13" width="9" style="32"/>
    <col min="14" max="14" width="10.75" style="32" customWidth="1"/>
    <col min="15" max="16" width="9" style="32"/>
    <col min="17" max="17" width="10.625" style="32" customWidth="1"/>
    <col min="18" max="18" width="12.125" style="39" customWidth="1"/>
    <col min="19" max="20" width="9" style="32"/>
    <col min="21" max="21" width="10.875" style="39" customWidth="1"/>
    <col min="22" max="22" width="11.375" style="39" customWidth="1"/>
    <col min="23" max="23" width="12.625" style="63" customWidth="1"/>
    <col min="24" max="24" width="11.75" style="63" customWidth="1"/>
    <col min="25" max="25" width="9" style="32"/>
    <col min="26" max="26" width="11" style="63" customWidth="1"/>
    <col min="27" max="27" width="9" style="38"/>
    <col min="28" max="28" width="26.375" style="32" customWidth="1"/>
    <col min="29" max="29" width="55.125" style="32" customWidth="1"/>
    <col min="30" max="30" width="29.375" style="55" customWidth="1"/>
    <col min="31" max="31" width="55.75" style="55" customWidth="1"/>
    <col min="32" max="16384" width="9" style="32"/>
  </cols>
  <sheetData>
    <row r="1" spans="1:31" x14ac:dyDescent="0.45">
      <c r="A1" s="33"/>
      <c r="B1" s="33"/>
      <c r="C1" s="33"/>
      <c r="D1" s="33"/>
      <c r="E1" s="87"/>
      <c r="F1" s="87"/>
      <c r="G1" s="33"/>
      <c r="H1" s="33"/>
      <c r="I1" s="33"/>
      <c r="J1" s="56"/>
      <c r="K1" s="33"/>
      <c r="L1" s="33"/>
      <c r="M1" s="33"/>
      <c r="N1" s="33"/>
      <c r="O1" s="33"/>
      <c r="P1" s="33"/>
      <c r="Q1" s="33"/>
      <c r="R1" s="40"/>
      <c r="S1" s="33"/>
      <c r="T1" s="33"/>
      <c r="U1" s="40"/>
      <c r="V1" s="40"/>
      <c r="W1" s="61"/>
      <c r="X1" s="61"/>
      <c r="Y1" s="34"/>
      <c r="Z1" s="61" t="s">
        <v>117</v>
      </c>
      <c r="AA1" s="42"/>
      <c r="AB1" s="35"/>
      <c r="AC1" s="35"/>
      <c r="AD1" s="80"/>
      <c r="AE1" s="80"/>
    </row>
    <row r="2" spans="1:31" ht="21.75" x14ac:dyDescent="0.5">
      <c r="A2" s="180" t="s">
        <v>116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35"/>
      <c r="AC2" s="35"/>
      <c r="AD2" s="80"/>
      <c r="AE2" s="80"/>
    </row>
    <row r="3" spans="1:31" ht="21.75" x14ac:dyDescent="0.5">
      <c r="A3" s="180" t="s">
        <v>301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35"/>
      <c r="AC3" s="35"/>
      <c r="AD3" s="80"/>
      <c r="AE3" s="80"/>
    </row>
    <row r="4" spans="1:31" ht="21" customHeight="1" x14ac:dyDescent="0.45">
      <c r="A4" s="36"/>
      <c r="B4" s="36"/>
      <c r="C4" s="36"/>
      <c r="D4" s="36"/>
      <c r="E4" s="88"/>
      <c r="F4" s="88"/>
      <c r="G4" s="36"/>
      <c r="H4" s="36"/>
      <c r="I4" s="36"/>
      <c r="J4" s="57"/>
      <c r="K4" s="36"/>
      <c r="L4" s="36"/>
      <c r="M4" s="36"/>
      <c r="N4" s="36"/>
      <c r="O4" s="36"/>
      <c r="P4" s="36"/>
      <c r="Q4" s="36"/>
      <c r="R4" s="41"/>
      <c r="S4" s="36"/>
      <c r="T4" s="36"/>
      <c r="U4" s="41"/>
      <c r="V4" s="41"/>
      <c r="W4" s="62"/>
      <c r="X4" s="62"/>
      <c r="Y4" s="37"/>
      <c r="Z4" s="62"/>
      <c r="AA4" s="43"/>
      <c r="AB4" s="35"/>
      <c r="AC4" s="35"/>
      <c r="AD4" s="80"/>
      <c r="AE4" s="80"/>
    </row>
    <row r="5" spans="1:31" ht="21" customHeight="1" x14ac:dyDescent="0.45">
      <c r="A5" s="181" t="s">
        <v>118</v>
      </c>
      <c r="B5" s="182"/>
      <c r="C5" s="182"/>
      <c r="D5" s="183"/>
      <c r="E5" s="183"/>
      <c r="F5" s="183"/>
      <c r="G5" s="183"/>
      <c r="H5" s="182"/>
      <c r="I5" s="182"/>
      <c r="J5" s="184"/>
      <c r="K5" s="185" t="s">
        <v>119</v>
      </c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7"/>
      <c r="W5" s="188" t="s">
        <v>120</v>
      </c>
      <c r="X5" s="188" t="s">
        <v>121</v>
      </c>
      <c r="Y5" s="191" t="s">
        <v>122</v>
      </c>
      <c r="Z5" s="188" t="s">
        <v>123</v>
      </c>
      <c r="AA5" s="194" t="s">
        <v>124</v>
      </c>
      <c r="AB5" s="166" t="s">
        <v>125</v>
      </c>
      <c r="AC5" s="175" t="s">
        <v>126</v>
      </c>
      <c r="AD5" s="209" t="s">
        <v>127</v>
      </c>
      <c r="AE5" s="212" t="s">
        <v>128</v>
      </c>
    </row>
    <row r="6" spans="1:31" ht="21" customHeight="1" x14ac:dyDescent="0.45">
      <c r="A6" s="200" t="s">
        <v>110</v>
      </c>
      <c r="B6" s="175" t="s">
        <v>129</v>
      </c>
      <c r="C6" s="166" t="s">
        <v>130</v>
      </c>
      <c r="D6" s="206" t="s">
        <v>111</v>
      </c>
      <c r="E6" s="178" t="s">
        <v>242</v>
      </c>
      <c r="F6" s="178"/>
      <c r="G6" s="179" t="s">
        <v>245</v>
      </c>
      <c r="H6" s="172" t="s">
        <v>131</v>
      </c>
      <c r="I6" s="175" t="s">
        <v>132</v>
      </c>
      <c r="J6" s="197" t="s">
        <v>133</v>
      </c>
      <c r="K6" s="215" t="s">
        <v>110</v>
      </c>
      <c r="L6" s="169" t="s">
        <v>134</v>
      </c>
      <c r="M6" s="169" t="s">
        <v>135</v>
      </c>
      <c r="N6" s="169" t="s">
        <v>111</v>
      </c>
      <c r="O6" s="169" t="s">
        <v>112</v>
      </c>
      <c r="P6" s="169" t="s">
        <v>136</v>
      </c>
      <c r="Q6" s="169" t="s">
        <v>137</v>
      </c>
      <c r="R6" s="218" t="s">
        <v>138</v>
      </c>
      <c r="S6" s="219" t="s">
        <v>113</v>
      </c>
      <c r="T6" s="220"/>
      <c r="U6" s="221"/>
      <c r="V6" s="218" t="s">
        <v>139</v>
      </c>
      <c r="W6" s="189"/>
      <c r="X6" s="189"/>
      <c r="Y6" s="192"/>
      <c r="Z6" s="189"/>
      <c r="AA6" s="195"/>
      <c r="AB6" s="167"/>
      <c r="AC6" s="176"/>
      <c r="AD6" s="210"/>
      <c r="AE6" s="213"/>
    </row>
    <row r="7" spans="1:31" x14ac:dyDescent="0.45">
      <c r="A7" s="201"/>
      <c r="B7" s="176"/>
      <c r="C7" s="167"/>
      <c r="D7" s="207"/>
      <c r="E7" s="178"/>
      <c r="F7" s="178"/>
      <c r="G7" s="179"/>
      <c r="H7" s="173"/>
      <c r="I7" s="176"/>
      <c r="J7" s="198"/>
      <c r="K7" s="216"/>
      <c r="L7" s="170"/>
      <c r="M7" s="170"/>
      <c r="N7" s="170"/>
      <c r="O7" s="170"/>
      <c r="P7" s="170"/>
      <c r="Q7" s="170"/>
      <c r="R7" s="204"/>
      <c r="S7" s="170" t="s">
        <v>140</v>
      </c>
      <c r="T7" s="222" t="s">
        <v>141</v>
      </c>
      <c r="U7" s="203" t="s">
        <v>142</v>
      </c>
      <c r="V7" s="204"/>
      <c r="W7" s="189"/>
      <c r="X7" s="189"/>
      <c r="Y7" s="192"/>
      <c r="Z7" s="189"/>
      <c r="AA7" s="195"/>
      <c r="AB7" s="167"/>
      <c r="AC7" s="176"/>
      <c r="AD7" s="210"/>
      <c r="AE7" s="213"/>
    </row>
    <row r="8" spans="1:31" x14ac:dyDescent="0.45">
      <c r="A8" s="201"/>
      <c r="B8" s="176"/>
      <c r="C8" s="167"/>
      <c r="D8" s="207"/>
      <c r="E8" s="178"/>
      <c r="F8" s="178"/>
      <c r="G8" s="179"/>
      <c r="H8" s="173"/>
      <c r="I8" s="176"/>
      <c r="J8" s="198"/>
      <c r="K8" s="216"/>
      <c r="L8" s="170"/>
      <c r="M8" s="170"/>
      <c r="N8" s="170"/>
      <c r="O8" s="170"/>
      <c r="P8" s="170"/>
      <c r="Q8" s="170"/>
      <c r="R8" s="204"/>
      <c r="S8" s="170"/>
      <c r="T8" s="222"/>
      <c r="U8" s="204"/>
      <c r="V8" s="204"/>
      <c r="W8" s="189"/>
      <c r="X8" s="189"/>
      <c r="Y8" s="192"/>
      <c r="Z8" s="189"/>
      <c r="AA8" s="195"/>
      <c r="AB8" s="167"/>
      <c r="AC8" s="176"/>
      <c r="AD8" s="210"/>
      <c r="AE8" s="213"/>
    </row>
    <row r="9" spans="1:31" x14ac:dyDescent="0.45">
      <c r="A9" s="201"/>
      <c r="B9" s="176"/>
      <c r="C9" s="167"/>
      <c r="D9" s="207"/>
      <c r="E9" s="178" t="s">
        <v>243</v>
      </c>
      <c r="F9" s="178" t="s">
        <v>244</v>
      </c>
      <c r="G9" s="179"/>
      <c r="H9" s="173"/>
      <c r="I9" s="176"/>
      <c r="J9" s="198"/>
      <c r="K9" s="216"/>
      <c r="L9" s="170"/>
      <c r="M9" s="170"/>
      <c r="N9" s="170"/>
      <c r="O9" s="170"/>
      <c r="P9" s="170"/>
      <c r="Q9" s="170"/>
      <c r="R9" s="204"/>
      <c r="S9" s="170"/>
      <c r="T9" s="222"/>
      <c r="U9" s="204"/>
      <c r="V9" s="204"/>
      <c r="W9" s="189"/>
      <c r="X9" s="189"/>
      <c r="Y9" s="192"/>
      <c r="Z9" s="189"/>
      <c r="AA9" s="195"/>
      <c r="AB9" s="167"/>
      <c r="AC9" s="176"/>
      <c r="AD9" s="210"/>
      <c r="AE9" s="213"/>
    </row>
    <row r="10" spans="1:31" x14ac:dyDescent="0.45">
      <c r="A10" s="202"/>
      <c r="B10" s="177"/>
      <c r="C10" s="168"/>
      <c r="D10" s="208"/>
      <c r="E10" s="178"/>
      <c r="F10" s="178"/>
      <c r="G10" s="179"/>
      <c r="H10" s="174"/>
      <c r="I10" s="177"/>
      <c r="J10" s="199"/>
      <c r="K10" s="217"/>
      <c r="L10" s="171"/>
      <c r="M10" s="171"/>
      <c r="N10" s="171"/>
      <c r="O10" s="171"/>
      <c r="P10" s="171"/>
      <c r="Q10" s="171"/>
      <c r="R10" s="205"/>
      <c r="S10" s="171"/>
      <c r="T10" s="223"/>
      <c r="U10" s="205"/>
      <c r="V10" s="205"/>
      <c r="W10" s="190"/>
      <c r="X10" s="190"/>
      <c r="Y10" s="193"/>
      <c r="Z10" s="190"/>
      <c r="AA10" s="196"/>
      <c r="AB10" s="168"/>
      <c r="AC10" s="177"/>
      <c r="AD10" s="211"/>
      <c r="AE10" s="214"/>
    </row>
    <row r="11" spans="1:31" s="79" customFormat="1" x14ac:dyDescent="0.45">
      <c r="A11" s="74">
        <v>38</v>
      </c>
      <c r="B11" s="74" t="s">
        <v>143</v>
      </c>
      <c r="C11" s="74">
        <v>1551</v>
      </c>
      <c r="D11" s="85">
        <v>5</v>
      </c>
      <c r="E11" s="90"/>
      <c r="F11" s="90"/>
      <c r="G11" s="86"/>
      <c r="H11" s="74">
        <v>5471</v>
      </c>
      <c r="I11" s="74" t="s">
        <v>144</v>
      </c>
      <c r="J11" s="75">
        <v>2325175</v>
      </c>
      <c r="K11" s="74">
        <v>1</v>
      </c>
      <c r="L11" s="74" t="s">
        <v>145</v>
      </c>
      <c r="M11" s="74" t="s">
        <v>146</v>
      </c>
      <c r="N11" s="74" t="s">
        <v>147</v>
      </c>
      <c r="O11" s="74">
        <v>184</v>
      </c>
      <c r="P11" s="74">
        <v>100</v>
      </c>
      <c r="Q11" s="74" t="s">
        <v>148</v>
      </c>
      <c r="R11" s="76">
        <v>1665200</v>
      </c>
      <c r="S11" s="74">
        <v>12</v>
      </c>
      <c r="T11" s="74">
        <v>14</v>
      </c>
      <c r="U11" s="76">
        <v>233128</v>
      </c>
      <c r="V11" s="76">
        <v>1432072</v>
      </c>
      <c r="W11" s="77">
        <v>3757247</v>
      </c>
      <c r="X11" s="77">
        <v>3757247</v>
      </c>
      <c r="Y11" s="78"/>
      <c r="Z11" s="77">
        <v>3757247</v>
      </c>
      <c r="AA11" s="74" t="s">
        <v>149</v>
      </c>
      <c r="AB11" s="74" t="s">
        <v>150</v>
      </c>
      <c r="AC11" s="74" t="s">
        <v>151</v>
      </c>
      <c r="AD11" s="81" t="s">
        <v>150</v>
      </c>
      <c r="AE11" s="81" t="s">
        <v>151</v>
      </c>
    </row>
    <row r="12" spans="1:31" x14ac:dyDescent="0.45">
      <c r="A12" s="32">
        <v>1</v>
      </c>
      <c r="B12" s="32" t="s">
        <v>143</v>
      </c>
      <c r="C12" s="32">
        <v>7762</v>
      </c>
      <c r="D12" s="32">
        <v>2</v>
      </c>
      <c r="G12" s="32">
        <f>H12*4</f>
        <v>817.2</v>
      </c>
      <c r="H12" s="32">
        <v>204.3</v>
      </c>
      <c r="J12" s="58">
        <f t="shared" ref="J12:J51" si="0">H12*I12</f>
        <v>0</v>
      </c>
      <c r="K12" s="32">
        <v>1</v>
      </c>
      <c r="L12" s="32" t="s">
        <v>191</v>
      </c>
      <c r="M12" s="32" t="s">
        <v>146</v>
      </c>
      <c r="N12" s="32" t="s">
        <v>192</v>
      </c>
      <c r="O12" s="32">
        <v>204.3</v>
      </c>
      <c r="P12" s="32">
        <v>100</v>
      </c>
      <c r="Q12" s="32">
        <v>6650</v>
      </c>
      <c r="R12" s="39">
        <f t="shared" ref="R12:R64" si="1">O12*Q12</f>
        <v>1358595</v>
      </c>
      <c r="S12" s="32">
        <v>18</v>
      </c>
      <c r="T12" s="32">
        <v>26</v>
      </c>
      <c r="U12" s="39">
        <f t="shared" ref="U12:U21" si="2">R12*T12/100</f>
        <v>353234.7</v>
      </c>
      <c r="V12" s="39">
        <f t="shared" ref="V12:V74" si="3">R12-U12</f>
        <v>1005360.3</v>
      </c>
      <c r="W12" s="63">
        <f t="shared" ref="W12:W51" si="4">J12+V12</f>
        <v>1005360.3</v>
      </c>
      <c r="X12" s="63">
        <f t="shared" ref="X12:X51" si="5">W12</f>
        <v>1005360.3</v>
      </c>
      <c r="Z12" s="63">
        <f t="shared" ref="Z12:Z51" si="6">X12</f>
        <v>1005360.3</v>
      </c>
      <c r="AA12" s="38">
        <v>0.01</v>
      </c>
      <c r="AB12" s="32" t="s">
        <v>189</v>
      </c>
      <c r="AC12" s="38" t="s">
        <v>190</v>
      </c>
      <c r="AD12" s="55" t="s">
        <v>189</v>
      </c>
      <c r="AE12" s="55" t="s">
        <v>190</v>
      </c>
    </row>
    <row r="13" spans="1:31" x14ac:dyDescent="0.45">
      <c r="D13" s="32">
        <v>3</v>
      </c>
      <c r="E13" s="89">
        <v>3</v>
      </c>
      <c r="F13" s="89">
        <v>4</v>
      </c>
      <c r="G13" s="32">
        <f t="shared" ref="G13:G84" si="7">E13*F13</f>
        <v>12</v>
      </c>
      <c r="H13" s="32">
        <f>G13/4</f>
        <v>3</v>
      </c>
      <c r="I13" s="32">
        <v>2500</v>
      </c>
      <c r="J13" s="58">
        <f t="shared" si="0"/>
        <v>7500</v>
      </c>
      <c r="K13" s="32">
        <v>2</v>
      </c>
      <c r="L13" s="32" t="s">
        <v>191</v>
      </c>
      <c r="M13" s="32" t="s">
        <v>146</v>
      </c>
      <c r="N13" s="32" t="s">
        <v>147</v>
      </c>
      <c r="O13" s="32">
        <v>3</v>
      </c>
      <c r="P13" s="32">
        <v>100</v>
      </c>
      <c r="Q13" s="32">
        <v>6650</v>
      </c>
      <c r="R13" s="39">
        <f t="shared" si="1"/>
        <v>19950</v>
      </c>
      <c r="S13" s="32">
        <v>4</v>
      </c>
      <c r="T13" s="32">
        <v>4</v>
      </c>
      <c r="U13" s="39">
        <f t="shared" si="2"/>
        <v>798</v>
      </c>
      <c r="V13" s="39">
        <f t="shared" si="3"/>
        <v>19152</v>
      </c>
      <c r="W13" s="63">
        <f t="shared" si="4"/>
        <v>26652</v>
      </c>
      <c r="X13" s="63">
        <f t="shared" si="5"/>
        <v>26652</v>
      </c>
      <c r="Z13" s="63">
        <f t="shared" si="6"/>
        <v>26652</v>
      </c>
      <c r="AA13" s="38">
        <v>0.3</v>
      </c>
      <c r="AB13" s="32" t="s">
        <v>189</v>
      </c>
      <c r="AC13" s="38" t="s">
        <v>190</v>
      </c>
      <c r="AD13" s="55" t="s">
        <v>189</v>
      </c>
      <c r="AE13" s="55" t="s">
        <v>190</v>
      </c>
    </row>
    <row r="14" spans="1:31" s="46" customFormat="1" ht="20.25" thickBot="1" x14ac:dyDescent="0.5">
      <c r="A14" s="46">
        <v>2</v>
      </c>
      <c r="B14" s="46" t="s">
        <v>143</v>
      </c>
      <c r="C14" s="46">
        <v>1172</v>
      </c>
      <c r="D14" s="46">
        <v>2</v>
      </c>
      <c r="E14" s="91"/>
      <c r="F14" s="91"/>
      <c r="G14" s="46">
        <f t="shared" si="7"/>
        <v>0</v>
      </c>
      <c r="H14" s="46">
        <v>2012</v>
      </c>
      <c r="J14" s="59">
        <f t="shared" si="0"/>
        <v>0</v>
      </c>
      <c r="K14" s="46">
        <v>1</v>
      </c>
      <c r="L14" s="46" t="s">
        <v>191</v>
      </c>
      <c r="M14" s="46" t="s">
        <v>193</v>
      </c>
      <c r="N14" s="46" t="s">
        <v>192</v>
      </c>
      <c r="O14" s="46">
        <v>102</v>
      </c>
      <c r="R14" s="47">
        <f t="shared" si="1"/>
        <v>0</v>
      </c>
      <c r="U14" s="47">
        <f t="shared" si="2"/>
        <v>0</v>
      </c>
      <c r="V14" s="47">
        <f t="shared" si="3"/>
        <v>0</v>
      </c>
      <c r="W14" s="64">
        <f t="shared" si="4"/>
        <v>0</v>
      </c>
      <c r="X14" s="64">
        <f t="shared" si="5"/>
        <v>0</v>
      </c>
      <c r="Z14" s="64">
        <f t="shared" si="6"/>
        <v>0</v>
      </c>
      <c r="AA14" s="48">
        <v>0.3</v>
      </c>
      <c r="AB14" s="46" t="s">
        <v>189</v>
      </c>
      <c r="AC14" s="48" t="s">
        <v>190</v>
      </c>
      <c r="AD14" s="82" t="s">
        <v>189</v>
      </c>
      <c r="AE14" s="82" t="s">
        <v>190</v>
      </c>
    </row>
    <row r="15" spans="1:31" x14ac:dyDescent="0.45">
      <c r="A15" s="32">
        <v>3</v>
      </c>
      <c r="B15" s="32" t="s">
        <v>143</v>
      </c>
      <c r="C15" s="32">
        <v>1010</v>
      </c>
      <c r="D15" s="32">
        <v>3</v>
      </c>
      <c r="E15" s="89">
        <v>5</v>
      </c>
      <c r="F15" s="89">
        <v>21</v>
      </c>
      <c r="G15" s="32">
        <f t="shared" si="7"/>
        <v>105</v>
      </c>
      <c r="H15" s="32">
        <f>G15/4</f>
        <v>26.25</v>
      </c>
      <c r="I15" s="32">
        <v>2000</v>
      </c>
      <c r="J15" s="58">
        <f t="shared" si="0"/>
        <v>52500</v>
      </c>
      <c r="K15" s="32">
        <v>1</v>
      </c>
      <c r="L15" s="32" t="s">
        <v>194</v>
      </c>
      <c r="M15" s="32" t="s">
        <v>146</v>
      </c>
      <c r="N15" s="32" t="s">
        <v>196</v>
      </c>
      <c r="O15" s="32">
        <v>105</v>
      </c>
      <c r="P15" s="32">
        <v>100</v>
      </c>
      <c r="Q15" s="32">
        <v>6950</v>
      </c>
      <c r="R15" s="39">
        <f t="shared" si="1"/>
        <v>729750</v>
      </c>
      <c r="S15" s="32">
        <v>40</v>
      </c>
      <c r="T15" s="32">
        <v>70</v>
      </c>
      <c r="U15" s="39">
        <f t="shared" si="2"/>
        <v>510825</v>
      </c>
      <c r="V15" s="39">
        <f t="shared" si="3"/>
        <v>218925</v>
      </c>
      <c r="W15" s="63">
        <f t="shared" si="4"/>
        <v>271425</v>
      </c>
      <c r="X15" s="63">
        <f t="shared" si="5"/>
        <v>271425</v>
      </c>
      <c r="Z15" s="63">
        <f t="shared" si="6"/>
        <v>271425</v>
      </c>
      <c r="AA15" s="38">
        <v>0.3</v>
      </c>
      <c r="AB15" s="32" t="s">
        <v>202</v>
      </c>
      <c r="AC15" s="32" t="s">
        <v>411</v>
      </c>
      <c r="AD15" s="32" t="s">
        <v>202</v>
      </c>
      <c r="AE15" s="32" t="s">
        <v>411</v>
      </c>
    </row>
    <row r="16" spans="1:31" x14ac:dyDescent="0.45">
      <c r="D16" s="32">
        <v>3</v>
      </c>
      <c r="E16" s="89">
        <v>8</v>
      </c>
      <c r="F16" s="89">
        <v>16</v>
      </c>
      <c r="G16" s="32">
        <f t="shared" si="7"/>
        <v>128</v>
      </c>
      <c r="H16" s="32">
        <f>G16/4</f>
        <v>32</v>
      </c>
      <c r="I16" s="32">
        <v>2000</v>
      </c>
      <c r="J16" s="58">
        <f t="shared" si="0"/>
        <v>64000</v>
      </c>
      <c r="K16" s="32">
        <v>2</v>
      </c>
      <c r="L16" s="32" t="s">
        <v>194</v>
      </c>
      <c r="M16" s="32" t="s">
        <v>146</v>
      </c>
      <c r="N16" s="32" t="s">
        <v>197</v>
      </c>
      <c r="O16" s="32">
        <v>128</v>
      </c>
      <c r="P16" s="32">
        <v>100</v>
      </c>
      <c r="Q16" s="32">
        <v>6950</v>
      </c>
      <c r="R16" s="39">
        <f t="shared" si="1"/>
        <v>889600</v>
      </c>
      <c r="S16" s="32">
        <v>40</v>
      </c>
      <c r="T16" s="32">
        <v>70</v>
      </c>
      <c r="U16" s="39">
        <f t="shared" si="2"/>
        <v>622720</v>
      </c>
      <c r="V16" s="39">
        <f t="shared" si="3"/>
        <v>266880</v>
      </c>
      <c r="W16" s="63">
        <f t="shared" si="4"/>
        <v>330880</v>
      </c>
      <c r="X16" s="63">
        <f t="shared" si="5"/>
        <v>330880</v>
      </c>
      <c r="Z16" s="63">
        <f t="shared" si="6"/>
        <v>330880</v>
      </c>
      <c r="AA16" s="38">
        <v>0.3</v>
      </c>
      <c r="AB16" s="32" t="s">
        <v>202</v>
      </c>
      <c r="AC16" s="32" t="s">
        <v>411</v>
      </c>
      <c r="AD16" s="32" t="s">
        <v>202</v>
      </c>
      <c r="AE16" s="32" t="s">
        <v>411</v>
      </c>
    </row>
    <row r="17" spans="1:31" s="49" customFormat="1" x14ac:dyDescent="0.45">
      <c r="D17" s="49">
        <v>3</v>
      </c>
      <c r="E17" s="89">
        <v>3</v>
      </c>
      <c r="F17" s="89">
        <v>6</v>
      </c>
      <c r="G17" s="49">
        <f t="shared" si="7"/>
        <v>18</v>
      </c>
      <c r="H17" s="32">
        <f>G17/4</f>
        <v>4.5</v>
      </c>
      <c r="I17" s="49">
        <v>2000</v>
      </c>
      <c r="J17" s="60">
        <f t="shared" si="0"/>
        <v>9000</v>
      </c>
      <c r="K17" s="49">
        <v>3</v>
      </c>
      <c r="L17" s="49" t="s">
        <v>194</v>
      </c>
      <c r="M17" s="49" t="s">
        <v>195</v>
      </c>
      <c r="N17" s="49" t="s">
        <v>198</v>
      </c>
      <c r="O17" s="49">
        <v>18</v>
      </c>
      <c r="P17" s="49">
        <v>100</v>
      </c>
      <c r="Q17" s="49">
        <v>6950</v>
      </c>
      <c r="R17" s="39">
        <f t="shared" si="1"/>
        <v>125100</v>
      </c>
      <c r="S17" s="49">
        <v>40</v>
      </c>
      <c r="T17" s="49">
        <v>70</v>
      </c>
      <c r="U17" s="39">
        <f t="shared" si="2"/>
        <v>87570</v>
      </c>
      <c r="V17" s="39">
        <f t="shared" si="3"/>
        <v>37530</v>
      </c>
      <c r="W17" s="65">
        <f t="shared" si="4"/>
        <v>46530</v>
      </c>
      <c r="X17" s="65">
        <f t="shared" si="5"/>
        <v>46530</v>
      </c>
      <c r="Z17" s="65">
        <f t="shared" si="6"/>
        <v>46530</v>
      </c>
      <c r="AA17" s="51">
        <v>0.3</v>
      </c>
      <c r="AB17" s="32" t="s">
        <v>202</v>
      </c>
      <c r="AC17" s="32" t="s">
        <v>411</v>
      </c>
      <c r="AD17" s="32" t="s">
        <v>202</v>
      </c>
      <c r="AE17" s="32" t="s">
        <v>411</v>
      </c>
    </row>
    <row r="18" spans="1:31" s="46" customFormat="1" ht="20.25" thickBot="1" x14ac:dyDescent="0.5">
      <c r="D18" s="46">
        <v>1</v>
      </c>
      <c r="E18" s="91"/>
      <c r="F18" s="91"/>
      <c r="G18" s="46">
        <v>589</v>
      </c>
      <c r="H18" s="46">
        <v>147.25</v>
      </c>
      <c r="I18" s="46">
        <v>2000</v>
      </c>
      <c r="J18" s="59">
        <f t="shared" si="0"/>
        <v>294500</v>
      </c>
      <c r="R18" s="47"/>
      <c r="U18" s="47"/>
      <c r="V18" s="47"/>
      <c r="W18" s="64">
        <f t="shared" si="4"/>
        <v>294500</v>
      </c>
      <c r="X18" s="64">
        <f t="shared" si="5"/>
        <v>294500</v>
      </c>
      <c r="Z18" s="64">
        <f t="shared" si="6"/>
        <v>294500</v>
      </c>
      <c r="AA18" s="48">
        <v>0.3</v>
      </c>
      <c r="AB18" s="46" t="s">
        <v>202</v>
      </c>
      <c r="AC18" s="46" t="s">
        <v>411</v>
      </c>
    </row>
    <row r="19" spans="1:31" s="46" customFormat="1" ht="20.25" thickBot="1" x14ac:dyDescent="0.5">
      <c r="A19" s="46">
        <v>4</v>
      </c>
      <c r="B19" s="46" t="s">
        <v>143</v>
      </c>
      <c r="C19" s="46">
        <v>26482</v>
      </c>
      <c r="D19" s="46">
        <v>1</v>
      </c>
      <c r="E19" s="91"/>
      <c r="F19" s="91"/>
      <c r="G19" s="46">
        <f t="shared" si="7"/>
        <v>0</v>
      </c>
      <c r="H19" s="46">
        <v>2858</v>
      </c>
      <c r="I19" s="46">
        <v>1300</v>
      </c>
      <c r="J19" s="59">
        <f t="shared" si="0"/>
        <v>3715400</v>
      </c>
      <c r="K19" s="46">
        <v>1</v>
      </c>
      <c r="L19" s="46" t="s">
        <v>200</v>
      </c>
      <c r="M19" s="46" t="s">
        <v>146</v>
      </c>
      <c r="N19" s="46" t="s">
        <v>201</v>
      </c>
      <c r="O19" s="46">
        <v>648</v>
      </c>
      <c r="P19" s="46">
        <v>100</v>
      </c>
      <c r="Q19" s="46">
        <v>6650</v>
      </c>
      <c r="R19" s="47">
        <f t="shared" si="1"/>
        <v>4309200</v>
      </c>
      <c r="S19" s="46">
        <v>12</v>
      </c>
      <c r="T19" s="46">
        <v>14</v>
      </c>
      <c r="U19" s="47">
        <f t="shared" si="2"/>
        <v>603288</v>
      </c>
      <c r="V19" s="47">
        <f t="shared" si="3"/>
        <v>3705912</v>
      </c>
      <c r="W19" s="64">
        <f t="shared" si="4"/>
        <v>7421312</v>
      </c>
      <c r="X19" s="64">
        <f t="shared" si="5"/>
        <v>7421312</v>
      </c>
      <c r="Z19" s="64">
        <f t="shared" si="6"/>
        <v>7421312</v>
      </c>
      <c r="AA19" s="48">
        <v>0.3</v>
      </c>
      <c r="AB19" s="46" t="s">
        <v>199</v>
      </c>
      <c r="AC19" s="46" t="s">
        <v>203</v>
      </c>
      <c r="AD19" s="82" t="s">
        <v>199</v>
      </c>
      <c r="AE19" s="82" t="s">
        <v>203</v>
      </c>
    </row>
    <row r="20" spans="1:31" s="49" customFormat="1" x14ac:dyDescent="0.45">
      <c r="A20" s="49">
        <v>5</v>
      </c>
      <c r="B20" s="49" t="s">
        <v>143</v>
      </c>
      <c r="C20" s="49">
        <v>963</v>
      </c>
      <c r="D20" s="49">
        <v>3</v>
      </c>
      <c r="E20" s="89">
        <v>4</v>
      </c>
      <c r="F20" s="89">
        <v>15</v>
      </c>
      <c r="G20" s="49">
        <f t="shared" si="7"/>
        <v>60</v>
      </c>
      <c r="H20" s="49">
        <f>G20/4</f>
        <v>15</v>
      </c>
      <c r="I20" s="49">
        <v>2000</v>
      </c>
      <c r="J20" s="60">
        <f t="shared" si="0"/>
        <v>30000</v>
      </c>
      <c r="K20" s="49">
        <v>1</v>
      </c>
      <c r="L20" s="49" t="s">
        <v>204</v>
      </c>
      <c r="M20" s="49" t="s">
        <v>146</v>
      </c>
      <c r="N20" s="49" t="s">
        <v>201</v>
      </c>
      <c r="O20" s="49">
        <v>60</v>
      </c>
      <c r="P20" s="49">
        <v>100</v>
      </c>
      <c r="Q20" s="49">
        <v>6650</v>
      </c>
      <c r="R20" s="39">
        <f t="shared" si="1"/>
        <v>399000</v>
      </c>
      <c r="S20" s="49">
        <v>40</v>
      </c>
      <c r="T20" s="49">
        <v>70</v>
      </c>
      <c r="U20" s="39">
        <f t="shared" si="2"/>
        <v>279300</v>
      </c>
      <c r="V20" s="39">
        <f t="shared" si="3"/>
        <v>119700</v>
      </c>
      <c r="W20" s="65">
        <f t="shared" si="4"/>
        <v>149700</v>
      </c>
      <c r="X20" s="65">
        <f t="shared" si="5"/>
        <v>149700</v>
      </c>
      <c r="Z20" s="65">
        <f t="shared" si="6"/>
        <v>149700</v>
      </c>
      <c r="AA20" s="51">
        <v>0.3</v>
      </c>
      <c r="AB20" s="49" t="s">
        <v>205</v>
      </c>
      <c r="AC20" s="49" t="s">
        <v>206</v>
      </c>
      <c r="AD20" s="49" t="s">
        <v>205</v>
      </c>
      <c r="AE20" s="49" t="s">
        <v>206</v>
      </c>
    </row>
    <row r="21" spans="1:31" s="46" customFormat="1" ht="20.25" thickBot="1" x14ac:dyDescent="0.5">
      <c r="D21" s="46">
        <v>1</v>
      </c>
      <c r="E21" s="91"/>
      <c r="F21" s="91"/>
      <c r="G21" s="46">
        <f>H21*4</f>
        <v>44</v>
      </c>
      <c r="H21" s="46">
        <v>11</v>
      </c>
      <c r="I21" s="46">
        <v>2000</v>
      </c>
      <c r="J21" s="59">
        <f t="shared" si="0"/>
        <v>22000</v>
      </c>
      <c r="R21" s="47">
        <f t="shared" si="1"/>
        <v>0</v>
      </c>
      <c r="U21" s="47">
        <f t="shared" si="2"/>
        <v>0</v>
      </c>
      <c r="V21" s="47">
        <f t="shared" si="3"/>
        <v>0</v>
      </c>
      <c r="W21" s="64">
        <f t="shared" si="4"/>
        <v>22000</v>
      </c>
      <c r="X21" s="64">
        <f t="shared" si="5"/>
        <v>22000</v>
      </c>
      <c r="Z21" s="64">
        <f t="shared" si="6"/>
        <v>22000</v>
      </c>
      <c r="AA21" s="48">
        <v>0.01</v>
      </c>
      <c r="AB21" s="46" t="s">
        <v>205</v>
      </c>
      <c r="AC21" s="46" t="s">
        <v>206</v>
      </c>
    </row>
    <row r="22" spans="1:31" x14ac:dyDescent="0.45">
      <c r="A22" s="49">
        <v>6</v>
      </c>
      <c r="B22" s="32" t="s">
        <v>143</v>
      </c>
      <c r="C22" s="32">
        <v>30395</v>
      </c>
      <c r="D22" s="32">
        <v>1</v>
      </c>
      <c r="G22" s="32">
        <f t="shared" si="7"/>
        <v>0</v>
      </c>
      <c r="H22" s="32">
        <v>149.69999999999999</v>
      </c>
      <c r="J22" s="58">
        <f t="shared" si="0"/>
        <v>0</v>
      </c>
      <c r="R22" s="39">
        <f t="shared" si="1"/>
        <v>0</v>
      </c>
      <c r="U22" s="39">
        <f t="shared" ref="U22:U51" si="8">R22*T22/100</f>
        <v>0</v>
      </c>
      <c r="V22" s="39">
        <f t="shared" si="3"/>
        <v>0</v>
      </c>
      <c r="W22" s="63">
        <f t="shared" si="4"/>
        <v>0</v>
      </c>
      <c r="X22" s="63">
        <f t="shared" si="5"/>
        <v>0</v>
      </c>
      <c r="Z22" s="63">
        <f t="shared" si="6"/>
        <v>0</v>
      </c>
      <c r="AA22" s="38">
        <v>0.3</v>
      </c>
      <c r="AB22" s="32" t="s">
        <v>207</v>
      </c>
      <c r="AC22" s="32" t="s">
        <v>208</v>
      </c>
    </row>
    <row r="23" spans="1:31" x14ac:dyDescent="0.45">
      <c r="A23" s="49">
        <v>7</v>
      </c>
      <c r="B23" s="32" t="s">
        <v>143</v>
      </c>
      <c r="C23" s="32">
        <v>32165</v>
      </c>
      <c r="D23" s="32">
        <v>1</v>
      </c>
      <c r="G23" s="32">
        <f t="shared" si="7"/>
        <v>0</v>
      </c>
      <c r="H23" s="32">
        <v>80</v>
      </c>
      <c r="J23" s="58">
        <f t="shared" si="0"/>
        <v>0</v>
      </c>
      <c r="R23" s="39">
        <f t="shared" si="1"/>
        <v>0</v>
      </c>
      <c r="U23" s="39">
        <f t="shared" si="8"/>
        <v>0</v>
      </c>
      <c r="V23" s="39">
        <f t="shared" si="3"/>
        <v>0</v>
      </c>
      <c r="W23" s="63">
        <f t="shared" si="4"/>
        <v>0</v>
      </c>
      <c r="X23" s="63">
        <f t="shared" si="5"/>
        <v>0</v>
      </c>
      <c r="Z23" s="63">
        <f t="shared" si="6"/>
        <v>0</v>
      </c>
      <c r="AA23" s="38">
        <v>0.3</v>
      </c>
      <c r="AB23" s="32" t="s">
        <v>207</v>
      </c>
      <c r="AC23" s="32" t="s">
        <v>208</v>
      </c>
    </row>
    <row r="24" spans="1:31" x14ac:dyDescent="0.45">
      <c r="A24" s="49">
        <v>8</v>
      </c>
      <c r="B24" s="32" t="s">
        <v>143</v>
      </c>
      <c r="C24" s="32">
        <v>28252</v>
      </c>
      <c r="D24" s="32">
        <v>3</v>
      </c>
      <c r="E24" s="89">
        <v>4</v>
      </c>
      <c r="F24" s="89">
        <v>10</v>
      </c>
      <c r="G24" s="32">
        <f t="shared" si="7"/>
        <v>40</v>
      </c>
      <c r="H24" s="32">
        <f>G24/4</f>
        <v>10</v>
      </c>
      <c r="I24" s="32">
        <v>1500</v>
      </c>
      <c r="J24" s="58">
        <f t="shared" si="0"/>
        <v>15000</v>
      </c>
      <c r="K24" s="32">
        <v>1</v>
      </c>
      <c r="L24" s="32" t="s">
        <v>200</v>
      </c>
      <c r="M24" s="32" t="s">
        <v>146</v>
      </c>
      <c r="N24" s="32" t="s">
        <v>201</v>
      </c>
      <c r="O24" s="32">
        <v>40</v>
      </c>
      <c r="P24" s="32">
        <v>100</v>
      </c>
      <c r="Q24" s="32">
        <v>6650</v>
      </c>
      <c r="R24" s="39">
        <f t="shared" si="1"/>
        <v>266000</v>
      </c>
      <c r="S24" s="32">
        <v>10</v>
      </c>
      <c r="T24" s="32">
        <v>10</v>
      </c>
      <c r="U24" s="39">
        <f t="shared" si="8"/>
        <v>26600</v>
      </c>
      <c r="V24" s="39">
        <f t="shared" si="3"/>
        <v>239400</v>
      </c>
      <c r="W24" s="63">
        <f t="shared" si="4"/>
        <v>254400</v>
      </c>
      <c r="X24" s="63">
        <f t="shared" si="5"/>
        <v>254400</v>
      </c>
      <c r="Z24" s="63">
        <f t="shared" si="6"/>
        <v>254400</v>
      </c>
      <c r="AA24" s="38">
        <v>0.3</v>
      </c>
      <c r="AB24" s="32" t="s">
        <v>207</v>
      </c>
      <c r="AC24" s="32" t="s">
        <v>208</v>
      </c>
      <c r="AD24" s="55" t="s">
        <v>207</v>
      </c>
      <c r="AE24" s="55" t="s">
        <v>208</v>
      </c>
    </row>
    <row r="25" spans="1:31" x14ac:dyDescent="0.45">
      <c r="A25" s="49"/>
      <c r="D25" s="32">
        <v>3</v>
      </c>
      <c r="G25" s="32">
        <v>104</v>
      </c>
      <c r="H25" s="32">
        <v>26</v>
      </c>
      <c r="I25" s="32">
        <v>1500</v>
      </c>
      <c r="J25" s="58">
        <f t="shared" si="0"/>
        <v>39000</v>
      </c>
      <c r="R25" s="39">
        <f t="shared" si="1"/>
        <v>0</v>
      </c>
      <c r="V25" s="39">
        <f t="shared" si="3"/>
        <v>0</v>
      </c>
      <c r="W25" s="63">
        <f t="shared" si="4"/>
        <v>39000</v>
      </c>
      <c r="X25" s="63">
        <f t="shared" si="5"/>
        <v>39000</v>
      </c>
      <c r="Z25" s="63">
        <f t="shared" si="6"/>
        <v>39000</v>
      </c>
      <c r="AA25" s="38">
        <v>0.3</v>
      </c>
      <c r="AB25" s="32" t="s">
        <v>207</v>
      </c>
      <c r="AC25" s="32" t="s">
        <v>208</v>
      </c>
    </row>
    <row r="26" spans="1:31" x14ac:dyDescent="0.45">
      <c r="A26" s="49">
        <v>9</v>
      </c>
      <c r="B26" s="32" t="s">
        <v>143</v>
      </c>
      <c r="C26" s="32">
        <v>28258</v>
      </c>
      <c r="D26" s="32">
        <v>3</v>
      </c>
      <c r="E26" s="89">
        <v>4</v>
      </c>
      <c r="F26" s="89">
        <v>10</v>
      </c>
      <c r="G26" s="32">
        <f t="shared" si="7"/>
        <v>40</v>
      </c>
      <c r="H26" s="32">
        <f>G26/4</f>
        <v>10</v>
      </c>
      <c r="I26" s="32">
        <v>1500</v>
      </c>
      <c r="J26" s="58">
        <f t="shared" si="0"/>
        <v>15000</v>
      </c>
      <c r="K26" s="32">
        <v>1</v>
      </c>
      <c r="L26" s="32" t="s">
        <v>200</v>
      </c>
      <c r="M26" s="32" t="s">
        <v>146</v>
      </c>
      <c r="N26" s="32" t="s">
        <v>201</v>
      </c>
      <c r="O26" s="32">
        <v>40</v>
      </c>
      <c r="P26" s="32">
        <v>100</v>
      </c>
      <c r="Q26" s="32">
        <v>6650</v>
      </c>
      <c r="R26" s="39">
        <f t="shared" si="1"/>
        <v>266000</v>
      </c>
      <c r="S26" s="32">
        <v>10</v>
      </c>
      <c r="T26" s="32">
        <v>10</v>
      </c>
      <c r="U26" s="39">
        <f t="shared" si="8"/>
        <v>26600</v>
      </c>
      <c r="V26" s="39">
        <f t="shared" si="3"/>
        <v>239400</v>
      </c>
      <c r="W26" s="63">
        <f t="shared" si="4"/>
        <v>254400</v>
      </c>
      <c r="X26" s="63">
        <f t="shared" si="5"/>
        <v>254400</v>
      </c>
      <c r="Z26" s="63">
        <f t="shared" si="6"/>
        <v>254400</v>
      </c>
      <c r="AA26" s="38">
        <v>0.3</v>
      </c>
      <c r="AB26" s="32" t="s">
        <v>207</v>
      </c>
      <c r="AC26" s="32" t="s">
        <v>208</v>
      </c>
      <c r="AD26" s="55" t="s">
        <v>207</v>
      </c>
      <c r="AE26" s="55" t="s">
        <v>208</v>
      </c>
    </row>
    <row r="27" spans="1:31" x14ac:dyDescent="0.45">
      <c r="A27" s="49"/>
      <c r="D27" s="32">
        <v>3</v>
      </c>
      <c r="G27" s="32">
        <v>108</v>
      </c>
      <c r="H27" s="32">
        <v>27</v>
      </c>
      <c r="I27" s="32">
        <v>1500</v>
      </c>
      <c r="J27" s="58">
        <f t="shared" si="0"/>
        <v>40500</v>
      </c>
      <c r="R27" s="39">
        <f t="shared" si="1"/>
        <v>0</v>
      </c>
      <c r="U27" s="39">
        <f t="shared" si="8"/>
        <v>0</v>
      </c>
      <c r="V27" s="39">
        <f t="shared" si="3"/>
        <v>0</v>
      </c>
      <c r="W27" s="63">
        <f t="shared" si="4"/>
        <v>40500</v>
      </c>
      <c r="X27" s="63">
        <f t="shared" si="5"/>
        <v>40500</v>
      </c>
      <c r="Z27" s="63">
        <f t="shared" si="6"/>
        <v>40500</v>
      </c>
      <c r="AA27" s="38">
        <v>0.3</v>
      </c>
      <c r="AB27" s="32" t="s">
        <v>207</v>
      </c>
      <c r="AC27" s="32" t="s">
        <v>208</v>
      </c>
    </row>
    <row r="28" spans="1:31" x14ac:dyDescent="0.45">
      <c r="A28" s="49">
        <v>10</v>
      </c>
      <c r="B28" s="32" t="s">
        <v>143</v>
      </c>
      <c r="C28" s="32">
        <v>28259</v>
      </c>
      <c r="D28" s="32">
        <v>3</v>
      </c>
      <c r="E28" s="89">
        <v>4</v>
      </c>
      <c r="F28" s="89">
        <v>10</v>
      </c>
      <c r="G28" s="32">
        <f t="shared" si="7"/>
        <v>40</v>
      </c>
      <c r="H28" s="32">
        <f>G28/4</f>
        <v>10</v>
      </c>
      <c r="I28" s="32">
        <v>1500</v>
      </c>
      <c r="J28" s="58">
        <f t="shared" si="0"/>
        <v>15000</v>
      </c>
      <c r="K28" s="32">
        <v>1</v>
      </c>
      <c r="L28" s="32" t="s">
        <v>200</v>
      </c>
      <c r="M28" s="32" t="s">
        <v>146</v>
      </c>
      <c r="N28" s="32" t="s">
        <v>201</v>
      </c>
      <c r="O28" s="32">
        <v>40</v>
      </c>
      <c r="P28" s="32">
        <v>100</v>
      </c>
      <c r="Q28" s="32">
        <v>6650</v>
      </c>
      <c r="R28" s="39">
        <f t="shared" si="1"/>
        <v>266000</v>
      </c>
      <c r="S28" s="32">
        <v>10</v>
      </c>
      <c r="T28" s="32">
        <v>10</v>
      </c>
      <c r="U28" s="39">
        <f t="shared" si="8"/>
        <v>26600</v>
      </c>
      <c r="V28" s="39">
        <f t="shared" si="3"/>
        <v>239400</v>
      </c>
      <c r="W28" s="63">
        <f t="shared" si="4"/>
        <v>254400</v>
      </c>
      <c r="X28" s="63">
        <f t="shared" si="5"/>
        <v>254400</v>
      </c>
      <c r="Z28" s="63">
        <f t="shared" si="6"/>
        <v>254400</v>
      </c>
      <c r="AA28" s="38">
        <v>0.3</v>
      </c>
      <c r="AB28" s="32" t="s">
        <v>207</v>
      </c>
      <c r="AC28" s="32" t="s">
        <v>208</v>
      </c>
      <c r="AD28" s="55" t="s">
        <v>207</v>
      </c>
      <c r="AE28" s="55" t="s">
        <v>208</v>
      </c>
    </row>
    <row r="29" spans="1:31" x14ac:dyDescent="0.45">
      <c r="A29" s="49"/>
      <c r="D29" s="32">
        <v>3</v>
      </c>
      <c r="G29" s="32">
        <v>108</v>
      </c>
      <c r="H29" s="32">
        <v>27</v>
      </c>
      <c r="I29" s="32">
        <v>1500</v>
      </c>
      <c r="J29" s="58">
        <f t="shared" si="0"/>
        <v>40500</v>
      </c>
      <c r="R29" s="39">
        <f t="shared" si="1"/>
        <v>0</v>
      </c>
      <c r="V29" s="39">
        <f t="shared" si="3"/>
        <v>0</v>
      </c>
      <c r="W29" s="63">
        <f t="shared" si="4"/>
        <v>40500</v>
      </c>
      <c r="X29" s="63">
        <f t="shared" si="5"/>
        <v>40500</v>
      </c>
      <c r="Z29" s="63">
        <f t="shared" si="6"/>
        <v>40500</v>
      </c>
      <c r="AA29" s="38">
        <v>0.3</v>
      </c>
      <c r="AB29" s="32" t="s">
        <v>207</v>
      </c>
      <c r="AC29" s="32" t="s">
        <v>208</v>
      </c>
    </row>
    <row r="30" spans="1:31" x14ac:dyDescent="0.45">
      <c r="A30" s="49">
        <v>11</v>
      </c>
      <c r="B30" s="49" t="s">
        <v>143</v>
      </c>
      <c r="C30" s="49">
        <v>28260</v>
      </c>
      <c r="D30" s="49">
        <v>3</v>
      </c>
      <c r="E30" s="89">
        <v>4</v>
      </c>
      <c r="F30" s="89">
        <v>10</v>
      </c>
      <c r="G30" s="32">
        <f t="shared" si="7"/>
        <v>40</v>
      </c>
      <c r="H30" s="49">
        <f>G30/4</f>
        <v>10</v>
      </c>
      <c r="I30" s="49">
        <v>1500</v>
      </c>
      <c r="J30" s="58">
        <f t="shared" si="0"/>
        <v>15000</v>
      </c>
      <c r="K30" s="49">
        <v>1</v>
      </c>
      <c r="L30" s="49" t="s">
        <v>200</v>
      </c>
      <c r="M30" s="49" t="s">
        <v>146</v>
      </c>
      <c r="N30" s="49" t="s">
        <v>201</v>
      </c>
      <c r="O30" s="49">
        <v>40</v>
      </c>
      <c r="P30" s="49">
        <v>100</v>
      </c>
      <c r="Q30" s="49">
        <v>6650</v>
      </c>
      <c r="R30" s="39">
        <f t="shared" si="1"/>
        <v>266000</v>
      </c>
      <c r="S30" s="49">
        <v>10</v>
      </c>
      <c r="T30" s="49">
        <v>10</v>
      </c>
      <c r="U30" s="39">
        <f t="shared" si="8"/>
        <v>26600</v>
      </c>
      <c r="V30" s="39">
        <f t="shared" si="3"/>
        <v>239400</v>
      </c>
      <c r="W30" s="63">
        <f t="shared" si="4"/>
        <v>254400</v>
      </c>
      <c r="X30" s="63">
        <f t="shared" si="5"/>
        <v>254400</v>
      </c>
      <c r="Y30" s="49"/>
      <c r="Z30" s="63">
        <f t="shared" si="6"/>
        <v>254400</v>
      </c>
      <c r="AA30" s="38">
        <v>0.3</v>
      </c>
      <c r="AB30" s="32" t="s">
        <v>207</v>
      </c>
      <c r="AC30" s="32" t="s">
        <v>208</v>
      </c>
      <c r="AD30" s="55" t="s">
        <v>207</v>
      </c>
      <c r="AE30" s="55" t="s">
        <v>208</v>
      </c>
    </row>
    <row r="31" spans="1:31" s="49" customFormat="1" x14ac:dyDescent="0.45">
      <c r="D31" s="49">
        <v>3</v>
      </c>
      <c r="E31" s="89">
        <v>4</v>
      </c>
      <c r="F31" s="89">
        <v>10</v>
      </c>
      <c r="G31" s="49">
        <f t="shared" si="7"/>
        <v>40</v>
      </c>
      <c r="H31" s="49">
        <v>10</v>
      </c>
      <c r="I31" s="49">
        <v>1500</v>
      </c>
      <c r="J31" s="60">
        <f t="shared" si="0"/>
        <v>15000</v>
      </c>
      <c r="K31" s="49">
        <v>2</v>
      </c>
      <c r="L31" s="49" t="s">
        <v>204</v>
      </c>
      <c r="M31" s="49" t="s">
        <v>146</v>
      </c>
      <c r="N31" s="49" t="s">
        <v>201</v>
      </c>
      <c r="O31" s="49">
        <v>40</v>
      </c>
      <c r="P31" s="49">
        <v>100</v>
      </c>
      <c r="Q31" s="49">
        <v>6650</v>
      </c>
      <c r="R31" s="39">
        <f t="shared" si="1"/>
        <v>266000</v>
      </c>
      <c r="S31" s="49">
        <v>10</v>
      </c>
      <c r="T31" s="49">
        <v>10</v>
      </c>
      <c r="U31" s="50">
        <f t="shared" si="8"/>
        <v>26600</v>
      </c>
      <c r="V31" s="39">
        <f t="shared" si="3"/>
        <v>239400</v>
      </c>
      <c r="W31" s="65">
        <f t="shared" si="4"/>
        <v>254400</v>
      </c>
      <c r="X31" s="65">
        <f t="shared" si="5"/>
        <v>254400</v>
      </c>
      <c r="Z31" s="65">
        <f t="shared" si="6"/>
        <v>254400</v>
      </c>
      <c r="AA31" s="51">
        <v>0.3</v>
      </c>
      <c r="AB31" s="32" t="s">
        <v>207</v>
      </c>
      <c r="AC31" s="32" t="s">
        <v>208</v>
      </c>
      <c r="AD31" s="83" t="s">
        <v>207</v>
      </c>
      <c r="AE31" s="83" t="s">
        <v>208</v>
      </c>
    </row>
    <row r="32" spans="1:31" s="46" customFormat="1" ht="20.25" thickBot="1" x14ac:dyDescent="0.5">
      <c r="D32" s="46">
        <v>3</v>
      </c>
      <c r="E32" s="91"/>
      <c r="F32" s="91"/>
      <c r="G32" s="46">
        <v>687</v>
      </c>
      <c r="H32" s="46">
        <v>17</v>
      </c>
      <c r="I32" s="46">
        <v>1500</v>
      </c>
      <c r="J32" s="59">
        <f t="shared" si="0"/>
        <v>25500</v>
      </c>
      <c r="R32" s="47">
        <f t="shared" si="1"/>
        <v>0</v>
      </c>
      <c r="U32" s="47"/>
      <c r="V32" s="47">
        <f t="shared" si="3"/>
        <v>0</v>
      </c>
      <c r="W32" s="64">
        <f t="shared" si="4"/>
        <v>25500</v>
      </c>
      <c r="X32" s="64">
        <f t="shared" si="5"/>
        <v>25500</v>
      </c>
      <c r="Z32" s="64">
        <f t="shared" si="6"/>
        <v>25500</v>
      </c>
      <c r="AA32" s="48">
        <v>0.3</v>
      </c>
      <c r="AB32" s="46" t="s">
        <v>207</v>
      </c>
      <c r="AC32" s="46" t="s">
        <v>208</v>
      </c>
      <c r="AD32" s="82"/>
      <c r="AE32" s="82"/>
    </row>
    <row r="33" spans="1:31" x14ac:dyDescent="0.45">
      <c r="A33" s="32">
        <v>12</v>
      </c>
      <c r="B33" s="32" t="s">
        <v>143</v>
      </c>
      <c r="C33" s="32">
        <v>18306</v>
      </c>
      <c r="D33" s="32">
        <v>2</v>
      </c>
      <c r="E33" s="89">
        <v>10</v>
      </c>
      <c r="F33" s="89">
        <v>10</v>
      </c>
      <c r="G33" s="32">
        <f t="shared" si="7"/>
        <v>100</v>
      </c>
      <c r="H33" s="32">
        <v>25</v>
      </c>
      <c r="I33" s="32">
        <v>2500</v>
      </c>
      <c r="J33" s="58">
        <f t="shared" si="0"/>
        <v>62500</v>
      </c>
      <c r="K33" s="32">
        <v>1</v>
      </c>
      <c r="L33" s="32" t="s">
        <v>204</v>
      </c>
      <c r="M33" s="32" t="s">
        <v>146</v>
      </c>
      <c r="N33" s="32" t="s">
        <v>192</v>
      </c>
      <c r="O33" s="32">
        <v>100</v>
      </c>
      <c r="P33" s="32">
        <v>100</v>
      </c>
      <c r="Q33" s="32">
        <v>6650</v>
      </c>
      <c r="R33" s="39">
        <f t="shared" si="1"/>
        <v>665000</v>
      </c>
      <c r="S33" s="32">
        <v>10</v>
      </c>
      <c r="T33" s="32">
        <v>10</v>
      </c>
      <c r="U33" s="39">
        <f t="shared" si="8"/>
        <v>66500</v>
      </c>
      <c r="V33" s="39">
        <f t="shared" si="3"/>
        <v>598500</v>
      </c>
      <c r="W33" s="63">
        <f t="shared" si="4"/>
        <v>661000</v>
      </c>
      <c r="X33" s="63">
        <f t="shared" si="5"/>
        <v>661000</v>
      </c>
      <c r="Z33" s="63">
        <f t="shared" si="6"/>
        <v>661000</v>
      </c>
      <c r="AA33" s="38">
        <v>0.01</v>
      </c>
      <c r="AB33" s="32" t="s">
        <v>210</v>
      </c>
      <c r="AC33" s="32" t="s">
        <v>214</v>
      </c>
      <c r="AD33" s="55" t="s">
        <v>210</v>
      </c>
      <c r="AE33" s="55" t="s">
        <v>211</v>
      </c>
    </row>
    <row r="34" spans="1:31" s="49" customFormat="1" x14ac:dyDescent="0.45">
      <c r="D34" s="49">
        <v>3</v>
      </c>
      <c r="E34" s="89">
        <v>10</v>
      </c>
      <c r="F34" s="89">
        <v>35</v>
      </c>
      <c r="G34" s="49">
        <f t="shared" si="7"/>
        <v>350</v>
      </c>
      <c r="H34" s="49">
        <v>62.5</v>
      </c>
      <c r="I34" s="49">
        <v>2500</v>
      </c>
      <c r="J34" s="60">
        <f t="shared" si="0"/>
        <v>156250</v>
      </c>
      <c r="K34" s="49">
        <v>2</v>
      </c>
      <c r="L34" s="49" t="s">
        <v>209</v>
      </c>
      <c r="M34" s="49" t="s">
        <v>195</v>
      </c>
      <c r="N34" s="49" t="s">
        <v>201</v>
      </c>
      <c r="O34" s="49">
        <v>350</v>
      </c>
      <c r="P34" s="49">
        <v>100</v>
      </c>
      <c r="Q34" s="49">
        <v>3300</v>
      </c>
      <c r="R34" s="39">
        <f t="shared" si="1"/>
        <v>1155000</v>
      </c>
      <c r="S34" s="49">
        <v>5</v>
      </c>
      <c r="T34" s="49">
        <v>5</v>
      </c>
      <c r="U34" s="50">
        <f t="shared" si="8"/>
        <v>57750</v>
      </c>
      <c r="V34" s="39">
        <f t="shared" si="3"/>
        <v>1097250</v>
      </c>
      <c r="W34" s="65">
        <f t="shared" si="4"/>
        <v>1253500</v>
      </c>
      <c r="X34" s="65">
        <f t="shared" si="5"/>
        <v>1253500</v>
      </c>
      <c r="Z34" s="65">
        <f t="shared" si="6"/>
        <v>1253500</v>
      </c>
      <c r="AA34" s="51">
        <v>0.3</v>
      </c>
      <c r="AB34" s="49" t="s">
        <v>210</v>
      </c>
      <c r="AC34" s="49" t="s">
        <v>214</v>
      </c>
      <c r="AD34" s="83" t="s">
        <v>210</v>
      </c>
      <c r="AE34" s="83" t="s">
        <v>211</v>
      </c>
    </row>
    <row r="35" spans="1:31" s="46" customFormat="1" ht="20.25" thickBot="1" x14ac:dyDescent="0.5">
      <c r="D35" s="46">
        <v>1</v>
      </c>
      <c r="E35" s="91"/>
      <c r="F35" s="91"/>
      <c r="G35" s="46">
        <v>250</v>
      </c>
      <c r="H35" s="46">
        <v>62.5</v>
      </c>
      <c r="I35" s="46">
        <v>2500</v>
      </c>
      <c r="J35" s="59">
        <f>H35*I35</f>
        <v>156250</v>
      </c>
      <c r="R35" s="47">
        <f t="shared" si="1"/>
        <v>0</v>
      </c>
      <c r="U35" s="47"/>
      <c r="V35" s="47">
        <f t="shared" si="3"/>
        <v>0</v>
      </c>
      <c r="W35" s="64">
        <f>J35+R35</f>
        <v>156250</v>
      </c>
      <c r="X35" s="64">
        <f t="shared" si="5"/>
        <v>156250</v>
      </c>
      <c r="Z35" s="64">
        <f t="shared" si="6"/>
        <v>156250</v>
      </c>
      <c r="AA35" s="48">
        <v>0.3</v>
      </c>
      <c r="AB35" s="46" t="s">
        <v>210</v>
      </c>
      <c r="AC35" s="46" t="s">
        <v>214</v>
      </c>
      <c r="AD35" s="82"/>
      <c r="AE35" s="82"/>
    </row>
    <row r="36" spans="1:31" s="49" customFormat="1" x14ac:dyDescent="0.45">
      <c r="A36" s="49">
        <v>13</v>
      </c>
      <c r="B36" s="49" t="s">
        <v>143</v>
      </c>
      <c r="C36" s="49">
        <v>14066</v>
      </c>
      <c r="D36" s="49">
        <v>3</v>
      </c>
      <c r="E36" s="89">
        <v>4</v>
      </c>
      <c r="F36" s="89">
        <v>3</v>
      </c>
      <c r="G36" s="49">
        <f t="shared" si="7"/>
        <v>12</v>
      </c>
      <c r="H36" s="49">
        <f>G36/4</f>
        <v>3</v>
      </c>
      <c r="I36" s="49">
        <v>2500</v>
      </c>
      <c r="J36" s="60">
        <f t="shared" si="0"/>
        <v>7500</v>
      </c>
      <c r="K36" s="49">
        <v>1</v>
      </c>
      <c r="L36" s="49" t="s">
        <v>312</v>
      </c>
      <c r="M36" s="49" t="s">
        <v>146</v>
      </c>
      <c r="N36" s="49" t="s">
        <v>201</v>
      </c>
      <c r="O36" s="49">
        <v>12</v>
      </c>
      <c r="P36" s="49">
        <v>100</v>
      </c>
      <c r="Q36" s="49">
        <v>6550</v>
      </c>
      <c r="R36" s="39">
        <f t="shared" si="1"/>
        <v>78600</v>
      </c>
      <c r="S36" s="49">
        <v>4</v>
      </c>
      <c r="T36" s="49">
        <v>4</v>
      </c>
      <c r="U36" s="50">
        <f t="shared" si="8"/>
        <v>3144</v>
      </c>
      <c r="V36" s="39">
        <f t="shared" si="3"/>
        <v>75456</v>
      </c>
      <c r="W36" s="65">
        <f t="shared" si="4"/>
        <v>82956</v>
      </c>
      <c r="X36" s="65">
        <f t="shared" si="5"/>
        <v>82956</v>
      </c>
      <c r="Z36" s="65">
        <f t="shared" si="6"/>
        <v>82956</v>
      </c>
      <c r="AA36" s="51">
        <v>0.3</v>
      </c>
      <c r="AB36" s="49" t="s">
        <v>212</v>
      </c>
      <c r="AC36" s="49" t="s">
        <v>213</v>
      </c>
      <c r="AD36" s="83" t="s">
        <v>212</v>
      </c>
      <c r="AE36" s="83" t="s">
        <v>213</v>
      </c>
    </row>
    <row r="37" spans="1:31" s="49" customFormat="1" x14ac:dyDescent="0.45">
      <c r="D37" s="49">
        <v>2</v>
      </c>
      <c r="E37" s="89">
        <v>4</v>
      </c>
      <c r="F37" s="89">
        <v>12</v>
      </c>
      <c r="G37" s="49">
        <f>E37*F37</f>
        <v>48</v>
      </c>
      <c r="H37" s="49">
        <f>G37/4</f>
        <v>12</v>
      </c>
      <c r="I37" s="49">
        <v>2500</v>
      </c>
      <c r="J37" s="60">
        <f t="shared" si="0"/>
        <v>30000</v>
      </c>
      <c r="K37" s="49">
        <v>2</v>
      </c>
      <c r="L37" s="49" t="s">
        <v>418</v>
      </c>
      <c r="M37" s="49" t="s">
        <v>403</v>
      </c>
      <c r="N37" s="49" t="s">
        <v>241</v>
      </c>
      <c r="R37" s="39"/>
      <c r="U37" s="50"/>
      <c r="V37" s="39"/>
      <c r="W37" s="65"/>
      <c r="X37" s="65"/>
      <c r="Z37" s="65"/>
      <c r="AA37" s="51"/>
      <c r="AD37" s="83"/>
      <c r="AE37" s="83"/>
    </row>
    <row r="38" spans="1:31" s="49" customFormat="1" x14ac:dyDescent="0.45">
      <c r="E38" s="89"/>
      <c r="F38" s="89"/>
      <c r="J38" s="60">
        <v>30000</v>
      </c>
      <c r="L38" s="49" t="s">
        <v>413</v>
      </c>
      <c r="M38" s="49" t="s">
        <v>146</v>
      </c>
      <c r="N38" s="49" t="s">
        <v>241</v>
      </c>
      <c r="O38" s="49">
        <v>36</v>
      </c>
      <c r="P38" s="49">
        <v>100</v>
      </c>
      <c r="Q38" s="49">
        <v>6550</v>
      </c>
      <c r="R38" s="39">
        <f t="shared" si="1"/>
        <v>235800</v>
      </c>
      <c r="S38" s="49">
        <v>4</v>
      </c>
      <c r="T38" s="49">
        <v>4</v>
      </c>
      <c r="U38" s="50">
        <f t="shared" si="8"/>
        <v>9432</v>
      </c>
      <c r="V38" s="39">
        <f t="shared" si="3"/>
        <v>226368</v>
      </c>
      <c r="W38" s="65">
        <f t="shared" si="4"/>
        <v>256368</v>
      </c>
      <c r="X38" s="65">
        <f t="shared" si="5"/>
        <v>256368</v>
      </c>
      <c r="Z38" s="65">
        <f t="shared" si="6"/>
        <v>256368</v>
      </c>
      <c r="AA38" s="51">
        <v>0.01</v>
      </c>
      <c r="AB38" s="49" t="s">
        <v>212</v>
      </c>
      <c r="AC38" s="49" t="s">
        <v>213</v>
      </c>
      <c r="AD38" s="83" t="s">
        <v>212</v>
      </c>
      <c r="AE38" s="49" t="s">
        <v>213</v>
      </c>
    </row>
    <row r="39" spans="1:31" s="49" customFormat="1" x14ac:dyDescent="0.45">
      <c r="E39" s="89"/>
      <c r="F39" s="89"/>
      <c r="J39" s="60"/>
      <c r="L39" s="49" t="s">
        <v>416</v>
      </c>
      <c r="M39" s="49" t="s">
        <v>435</v>
      </c>
      <c r="N39" s="49" t="s">
        <v>241</v>
      </c>
      <c r="O39" s="49">
        <v>48</v>
      </c>
      <c r="P39" s="49">
        <v>100</v>
      </c>
      <c r="Q39" s="49">
        <v>6550</v>
      </c>
      <c r="R39" s="39">
        <f t="shared" si="1"/>
        <v>314400</v>
      </c>
      <c r="S39" s="49">
        <v>4</v>
      </c>
      <c r="T39" s="49">
        <v>12</v>
      </c>
      <c r="U39" s="50">
        <f t="shared" si="8"/>
        <v>37728</v>
      </c>
      <c r="V39" s="39">
        <f t="shared" si="3"/>
        <v>276672</v>
      </c>
      <c r="W39" s="65">
        <f t="shared" si="4"/>
        <v>276672</v>
      </c>
      <c r="X39" s="65">
        <f t="shared" si="5"/>
        <v>276672</v>
      </c>
      <c r="Z39" s="65">
        <f t="shared" si="6"/>
        <v>276672</v>
      </c>
      <c r="AA39" s="51">
        <v>0.01</v>
      </c>
      <c r="AB39" s="49" t="s">
        <v>212</v>
      </c>
      <c r="AC39" s="49" t="s">
        <v>213</v>
      </c>
      <c r="AD39" s="83" t="s">
        <v>212</v>
      </c>
      <c r="AE39" s="49" t="s">
        <v>213</v>
      </c>
    </row>
    <row r="40" spans="1:31" s="46" customFormat="1" ht="20.25" thickBot="1" x14ac:dyDescent="0.5">
      <c r="D40" s="46">
        <v>1</v>
      </c>
      <c r="E40" s="91"/>
      <c r="F40" s="91"/>
      <c r="G40" s="46">
        <v>92</v>
      </c>
      <c r="H40" s="46">
        <v>23</v>
      </c>
      <c r="I40" s="46">
        <v>2500</v>
      </c>
      <c r="J40" s="59">
        <f>H40*I40</f>
        <v>57500</v>
      </c>
      <c r="R40" s="47">
        <f t="shared" si="1"/>
        <v>0</v>
      </c>
      <c r="U40" s="47">
        <f t="shared" si="8"/>
        <v>0</v>
      </c>
      <c r="V40" s="47">
        <f t="shared" si="3"/>
        <v>0</v>
      </c>
      <c r="W40" s="64">
        <f t="shared" si="4"/>
        <v>57500</v>
      </c>
      <c r="X40" s="64">
        <f t="shared" si="5"/>
        <v>57500</v>
      </c>
      <c r="Z40" s="64">
        <f t="shared" si="6"/>
        <v>57500</v>
      </c>
      <c r="AA40" s="48">
        <v>0.3</v>
      </c>
      <c r="AB40" s="46" t="s">
        <v>212</v>
      </c>
      <c r="AD40" s="82"/>
      <c r="AE40" s="82"/>
    </row>
    <row r="41" spans="1:31" x14ac:dyDescent="0.45">
      <c r="A41" s="32">
        <v>14</v>
      </c>
      <c r="B41" s="32" t="s">
        <v>143</v>
      </c>
      <c r="C41" s="32">
        <v>2149</v>
      </c>
      <c r="D41" s="32">
        <v>3</v>
      </c>
      <c r="E41" s="89">
        <v>15</v>
      </c>
      <c r="F41" s="89">
        <v>15</v>
      </c>
      <c r="G41" s="32">
        <f t="shared" si="7"/>
        <v>225</v>
      </c>
      <c r="H41" s="32">
        <v>56.25</v>
      </c>
      <c r="I41" s="32">
        <v>380</v>
      </c>
      <c r="J41" s="60">
        <f t="shared" si="0"/>
        <v>21375</v>
      </c>
      <c r="R41" s="39">
        <f t="shared" si="1"/>
        <v>0</v>
      </c>
      <c r="U41" s="39">
        <f t="shared" si="8"/>
        <v>0</v>
      </c>
      <c r="V41" s="39">
        <f t="shared" si="3"/>
        <v>0</v>
      </c>
      <c r="W41" s="63">
        <f t="shared" si="4"/>
        <v>21375</v>
      </c>
      <c r="X41" s="63">
        <f t="shared" si="5"/>
        <v>21375</v>
      </c>
      <c r="Z41" s="63">
        <f t="shared" si="6"/>
        <v>21375</v>
      </c>
      <c r="AA41" s="38">
        <v>0.3</v>
      </c>
      <c r="AB41" s="32" t="s">
        <v>215</v>
      </c>
      <c r="AC41" s="32" t="s">
        <v>216</v>
      </c>
    </row>
    <row r="42" spans="1:31" x14ac:dyDescent="0.45">
      <c r="D42" s="32">
        <v>3</v>
      </c>
      <c r="E42" s="89">
        <v>8</v>
      </c>
      <c r="F42" s="89">
        <v>10</v>
      </c>
      <c r="G42" s="32">
        <f t="shared" si="7"/>
        <v>80</v>
      </c>
      <c r="H42" s="32">
        <v>20</v>
      </c>
      <c r="I42" s="32">
        <v>380</v>
      </c>
      <c r="J42" s="60">
        <f t="shared" si="0"/>
        <v>7600</v>
      </c>
      <c r="K42" s="32">
        <v>1</v>
      </c>
      <c r="L42" s="32" t="s">
        <v>223</v>
      </c>
      <c r="M42" s="32" t="s">
        <v>146</v>
      </c>
      <c r="N42" s="32" t="s">
        <v>201</v>
      </c>
      <c r="O42" s="32">
        <v>80</v>
      </c>
      <c r="P42" s="32">
        <v>100</v>
      </c>
      <c r="Q42" s="32">
        <v>6000</v>
      </c>
      <c r="R42" s="39">
        <f t="shared" si="1"/>
        <v>480000</v>
      </c>
      <c r="S42" s="32">
        <v>15</v>
      </c>
      <c r="T42" s="32">
        <v>20</v>
      </c>
      <c r="U42" s="39">
        <f t="shared" si="8"/>
        <v>96000</v>
      </c>
      <c r="V42" s="39">
        <f t="shared" si="3"/>
        <v>384000</v>
      </c>
      <c r="W42" s="63">
        <f t="shared" si="4"/>
        <v>391600</v>
      </c>
      <c r="X42" s="63">
        <f t="shared" si="5"/>
        <v>391600</v>
      </c>
      <c r="Z42" s="63">
        <f t="shared" si="6"/>
        <v>391600</v>
      </c>
      <c r="AA42" s="38">
        <v>0.3</v>
      </c>
      <c r="AB42" s="32" t="s">
        <v>215</v>
      </c>
      <c r="AC42" s="32" t="s">
        <v>233</v>
      </c>
      <c r="AE42" s="55" t="s">
        <v>216</v>
      </c>
    </row>
    <row r="43" spans="1:31" x14ac:dyDescent="0.45">
      <c r="D43" s="32">
        <v>3</v>
      </c>
      <c r="E43" s="89">
        <v>8</v>
      </c>
      <c r="F43" s="89">
        <v>10</v>
      </c>
      <c r="G43" s="32">
        <f t="shared" si="7"/>
        <v>80</v>
      </c>
      <c r="H43" s="32">
        <v>20</v>
      </c>
      <c r="I43" s="32">
        <v>380</v>
      </c>
      <c r="J43" s="60">
        <f t="shared" si="0"/>
        <v>7600</v>
      </c>
      <c r="K43" s="32">
        <v>2</v>
      </c>
      <c r="L43" s="32" t="s">
        <v>223</v>
      </c>
      <c r="M43" s="32" t="s">
        <v>146</v>
      </c>
      <c r="N43" s="32" t="s">
        <v>232</v>
      </c>
      <c r="O43" s="32">
        <v>80</v>
      </c>
      <c r="P43" s="32">
        <v>100</v>
      </c>
      <c r="Q43" s="32">
        <v>6000</v>
      </c>
      <c r="R43" s="39">
        <f t="shared" si="1"/>
        <v>480000</v>
      </c>
      <c r="S43" s="32">
        <v>15</v>
      </c>
      <c r="T43" s="32">
        <v>20</v>
      </c>
      <c r="U43" s="39">
        <f t="shared" si="8"/>
        <v>96000</v>
      </c>
      <c r="V43" s="39">
        <f t="shared" si="3"/>
        <v>384000</v>
      </c>
      <c r="W43" s="63">
        <f t="shared" si="4"/>
        <v>391600</v>
      </c>
      <c r="X43" s="63">
        <f t="shared" si="5"/>
        <v>391600</v>
      </c>
      <c r="Z43" s="63">
        <f t="shared" si="6"/>
        <v>391600</v>
      </c>
      <c r="AA43" s="38">
        <v>0.3</v>
      </c>
      <c r="AB43" s="32" t="s">
        <v>215</v>
      </c>
      <c r="AC43" s="32" t="s">
        <v>234</v>
      </c>
      <c r="AE43" s="55" t="s">
        <v>216</v>
      </c>
    </row>
    <row r="44" spans="1:31" x14ac:dyDescent="0.45">
      <c r="D44" s="32">
        <v>3</v>
      </c>
      <c r="E44" s="89">
        <v>18</v>
      </c>
      <c r="F44" s="89">
        <v>20</v>
      </c>
      <c r="G44" s="32">
        <f t="shared" si="7"/>
        <v>360</v>
      </c>
      <c r="H44" s="32">
        <v>90</v>
      </c>
      <c r="I44" s="32">
        <v>380</v>
      </c>
      <c r="J44" s="60">
        <f t="shared" si="0"/>
        <v>34200</v>
      </c>
      <c r="N44" s="32" t="s">
        <v>232</v>
      </c>
      <c r="R44" s="39">
        <f t="shared" si="1"/>
        <v>0</v>
      </c>
      <c r="U44" s="39">
        <f t="shared" si="8"/>
        <v>0</v>
      </c>
      <c r="V44" s="39">
        <f t="shared" si="3"/>
        <v>0</v>
      </c>
      <c r="W44" s="63">
        <f t="shared" si="4"/>
        <v>34200</v>
      </c>
      <c r="X44" s="63">
        <f t="shared" si="5"/>
        <v>34200</v>
      </c>
      <c r="Z44" s="63">
        <f t="shared" si="6"/>
        <v>34200</v>
      </c>
      <c r="AA44" s="38">
        <v>0.3</v>
      </c>
      <c r="AB44" s="32" t="s">
        <v>215</v>
      </c>
      <c r="AC44" s="32" t="s">
        <v>235</v>
      </c>
    </row>
    <row r="45" spans="1:31" x14ac:dyDescent="0.45">
      <c r="D45" s="32">
        <v>3</v>
      </c>
      <c r="E45" s="89">
        <v>6</v>
      </c>
      <c r="F45" s="89">
        <v>8</v>
      </c>
      <c r="G45" s="32">
        <f t="shared" si="7"/>
        <v>48</v>
      </c>
      <c r="H45" s="32">
        <v>12</v>
      </c>
      <c r="I45" s="32">
        <v>380</v>
      </c>
      <c r="J45" s="60">
        <f t="shared" si="0"/>
        <v>4560</v>
      </c>
      <c r="K45" s="32">
        <v>3</v>
      </c>
      <c r="L45" s="32" t="s">
        <v>223</v>
      </c>
      <c r="M45" s="32" t="s">
        <v>146</v>
      </c>
      <c r="N45" s="32" t="s">
        <v>232</v>
      </c>
      <c r="O45" s="32">
        <v>48</v>
      </c>
      <c r="P45" s="32">
        <v>100</v>
      </c>
      <c r="Q45" s="32">
        <v>6000</v>
      </c>
      <c r="R45" s="39">
        <f t="shared" si="1"/>
        <v>288000</v>
      </c>
      <c r="S45" s="32">
        <v>15</v>
      </c>
      <c r="T45" s="32">
        <v>20</v>
      </c>
      <c r="U45" s="39">
        <f t="shared" si="8"/>
        <v>57600</v>
      </c>
      <c r="V45" s="39">
        <f t="shared" si="3"/>
        <v>230400</v>
      </c>
      <c r="W45" s="63">
        <f t="shared" si="4"/>
        <v>234960</v>
      </c>
      <c r="X45" s="63">
        <f t="shared" si="5"/>
        <v>234960</v>
      </c>
      <c r="Z45" s="63">
        <f t="shared" si="6"/>
        <v>234960</v>
      </c>
      <c r="AA45" s="38">
        <v>0.3</v>
      </c>
      <c r="AB45" s="32" t="s">
        <v>215</v>
      </c>
      <c r="AC45" s="32" t="s">
        <v>236</v>
      </c>
      <c r="AE45" s="55" t="s">
        <v>216</v>
      </c>
    </row>
    <row r="46" spans="1:31" s="49" customFormat="1" x14ac:dyDescent="0.45">
      <c r="D46" s="49">
        <v>3</v>
      </c>
      <c r="E46" s="89"/>
      <c r="F46" s="89"/>
      <c r="G46" s="32">
        <f t="shared" si="7"/>
        <v>0</v>
      </c>
      <c r="H46" s="49">
        <v>942</v>
      </c>
      <c r="I46" s="49">
        <v>380</v>
      </c>
      <c r="J46" s="60">
        <f t="shared" si="0"/>
        <v>357960</v>
      </c>
      <c r="R46" s="39">
        <f t="shared" si="1"/>
        <v>0</v>
      </c>
      <c r="U46" s="50">
        <f t="shared" si="8"/>
        <v>0</v>
      </c>
      <c r="V46" s="39">
        <f t="shared" si="3"/>
        <v>0</v>
      </c>
      <c r="W46" s="65">
        <f t="shared" si="4"/>
        <v>357960</v>
      </c>
      <c r="X46" s="65">
        <f t="shared" si="5"/>
        <v>357960</v>
      </c>
      <c r="Z46" s="65">
        <f t="shared" si="6"/>
        <v>357960</v>
      </c>
      <c r="AA46" s="51">
        <v>0.3</v>
      </c>
      <c r="AB46" s="49" t="s">
        <v>215</v>
      </c>
      <c r="AC46" s="49" t="s">
        <v>216</v>
      </c>
      <c r="AD46" s="83"/>
      <c r="AE46" s="83"/>
    </row>
    <row r="47" spans="1:31" s="46" customFormat="1" ht="20.25" thickBot="1" x14ac:dyDescent="0.5">
      <c r="A47" s="46">
        <v>15</v>
      </c>
      <c r="B47" s="46" t="s">
        <v>143</v>
      </c>
      <c r="E47" s="91"/>
      <c r="F47" s="91"/>
      <c r="G47" s="46">
        <f t="shared" si="7"/>
        <v>0</v>
      </c>
      <c r="J47" s="59"/>
      <c r="R47" s="47">
        <f t="shared" si="1"/>
        <v>0</v>
      </c>
      <c r="U47" s="47"/>
      <c r="V47" s="47">
        <f t="shared" si="3"/>
        <v>0</v>
      </c>
      <c r="W47" s="64"/>
      <c r="X47" s="64"/>
      <c r="Z47" s="64"/>
      <c r="AA47" s="48"/>
      <c r="AD47" s="82"/>
      <c r="AE47" s="82"/>
    </row>
    <row r="48" spans="1:31" x14ac:dyDescent="0.45">
      <c r="A48" s="32">
        <v>16</v>
      </c>
      <c r="B48" s="32" t="s">
        <v>143</v>
      </c>
      <c r="C48" s="32">
        <v>29975</v>
      </c>
      <c r="D48" s="32">
        <v>3</v>
      </c>
      <c r="E48" s="89">
        <v>4</v>
      </c>
      <c r="F48" s="89">
        <v>9</v>
      </c>
      <c r="G48" s="32">
        <f t="shared" si="7"/>
        <v>36</v>
      </c>
      <c r="H48" s="32">
        <f>G48/4</f>
        <v>9</v>
      </c>
      <c r="I48" s="32">
        <v>880</v>
      </c>
      <c r="J48" s="58">
        <f t="shared" si="0"/>
        <v>7920</v>
      </c>
      <c r="K48" s="32">
        <v>1</v>
      </c>
      <c r="L48" s="32" t="s">
        <v>223</v>
      </c>
      <c r="M48" s="32" t="s">
        <v>146</v>
      </c>
      <c r="N48" s="32" t="s">
        <v>201</v>
      </c>
      <c r="O48" s="32">
        <v>36</v>
      </c>
      <c r="P48" s="32">
        <v>100</v>
      </c>
      <c r="Q48" s="32">
        <v>6000</v>
      </c>
      <c r="R48" s="39">
        <f t="shared" si="1"/>
        <v>216000</v>
      </c>
      <c r="S48" s="32">
        <v>10</v>
      </c>
      <c r="T48" s="32">
        <v>10</v>
      </c>
      <c r="U48" s="39">
        <f t="shared" si="8"/>
        <v>21600</v>
      </c>
      <c r="V48" s="39">
        <f t="shared" si="3"/>
        <v>194400</v>
      </c>
      <c r="W48" s="63">
        <f t="shared" si="4"/>
        <v>202320</v>
      </c>
      <c r="X48" s="63">
        <f t="shared" si="5"/>
        <v>202320</v>
      </c>
      <c r="Z48" s="63">
        <f t="shared" si="6"/>
        <v>202320</v>
      </c>
      <c r="AA48" s="38">
        <v>0.3</v>
      </c>
      <c r="AB48" s="32" t="s">
        <v>219</v>
      </c>
      <c r="AC48" s="32" t="s">
        <v>220</v>
      </c>
    </row>
    <row r="49" spans="1:31" x14ac:dyDescent="0.45">
      <c r="D49" s="32">
        <v>3</v>
      </c>
      <c r="E49" s="89">
        <v>4</v>
      </c>
      <c r="F49" s="89">
        <v>9</v>
      </c>
      <c r="G49" s="32">
        <f t="shared" si="7"/>
        <v>36</v>
      </c>
      <c r="H49" s="32">
        <f>G49/4</f>
        <v>9</v>
      </c>
      <c r="I49" s="32">
        <v>880</v>
      </c>
      <c r="J49" s="58">
        <f t="shared" si="0"/>
        <v>7920</v>
      </c>
      <c r="K49" s="32">
        <v>2</v>
      </c>
      <c r="L49" s="32" t="s">
        <v>223</v>
      </c>
      <c r="M49" s="32" t="s">
        <v>146</v>
      </c>
      <c r="N49" s="32" t="s">
        <v>201</v>
      </c>
      <c r="O49" s="32">
        <v>36</v>
      </c>
      <c r="P49" s="32">
        <v>100</v>
      </c>
      <c r="Q49" s="32">
        <v>6000</v>
      </c>
      <c r="R49" s="39">
        <f t="shared" si="1"/>
        <v>216000</v>
      </c>
      <c r="S49" s="32">
        <v>10</v>
      </c>
      <c r="T49" s="32">
        <v>10</v>
      </c>
      <c r="U49" s="39">
        <f t="shared" si="8"/>
        <v>21600</v>
      </c>
      <c r="V49" s="39">
        <f t="shared" si="3"/>
        <v>194400</v>
      </c>
      <c r="W49" s="63">
        <f t="shared" si="4"/>
        <v>202320</v>
      </c>
      <c r="X49" s="63">
        <f t="shared" si="5"/>
        <v>202320</v>
      </c>
      <c r="Z49" s="63">
        <f t="shared" si="6"/>
        <v>202320</v>
      </c>
      <c r="AA49" s="38">
        <v>0.3</v>
      </c>
      <c r="AB49" s="32" t="s">
        <v>219</v>
      </c>
      <c r="AC49" s="32" t="s">
        <v>220</v>
      </c>
    </row>
    <row r="50" spans="1:31" x14ac:dyDescent="0.45">
      <c r="D50" s="32">
        <v>3</v>
      </c>
      <c r="E50" s="89">
        <v>12</v>
      </c>
      <c r="F50" s="89">
        <v>9</v>
      </c>
      <c r="G50" s="32">
        <f t="shared" si="7"/>
        <v>108</v>
      </c>
      <c r="H50" s="32">
        <f>G50/4</f>
        <v>27</v>
      </c>
      <c r="I50" s="32">
        <v>880</v>
      </c>
      <c r="J50" s="58">
        <f t="shared" si="0"/>
        <v>23760</v>
      </c>
      <c r="K50" s="32">
        <v>3</v>
      </c>
      <c r="L50" s="32" t="s">
        <v>223</v>
      </c>
      <c r="M50" s="32" t="s">
        <v>146</v>
      </c>
      <c r="N50" s="32" t="s">
        <v>201</v>
      </c>
      <c r="O50" s="32">
        <v>108</v>
      </c>
      <c r="P50" s="32">
        <v>100</v>
      </c>
      <c r="Q50" s="32">
        <v>6000</v>
      </c>
      <c r="R50" s="39">
        <f t="shared" si="1"/>
        <v>648000</v>
      </c>
      <c r="S50" s="32">
        <v>10</v>
      </c>
      <c r="T50" s="32">
        <v>10</v>
      </c>
      <c r="U50" s="39">
        <f t="shared" si="8"/>
        <v>64800</v>
      </c>
      <c r="V50" s="39">
        <f t="shared" si="3"/>
        <v>583200</v>
      </c>
      <c r="W50" s="63">
        <f t="shared" si="4"/>
        <v>606960</v>
      </c>
      <c r="X50" s="63">
        <f t="shared" si="5"/>
        <v>606960</v>
      </c>
      <c r="Z50" s="63">
        <f t="shared" si="6"/>
        <v>606960</v>
      </c>
      <c r="AA50" s="38">
        <v>0.3</v>
      </c>
      <c r="AB50" s="32" t="s">
        <v>219</v>
      </c>
      <c r="AC50" s="32" t="s">
        <v>220</v>
      </c>
    </row>
    <row r="51" spans="1:31" s="46" customFormat="1" ht="20.25" thickBot="1" x14ac:dyDescent="0.5">
      <c r="D51" s="46">
        <v>1</v>
      </c>
      <c r="E51" s="91"/>
      <c r="F51" s="91"/>
      <c r="G51" s="46">
        <v>1519</v>
      </c>
      <c r="H51" s="46">
        <v>379</v>
      </c>
      <c r="I51" s="46">
        <v>880</v>
      </c>
      <c r="J51" s="59">
        <f t="shared" si="0"/>
        <v>333520</v>
      </c>
      <c r="R51" s="47">
        <f t="shared" si="1"/>
        <v>0</v>
      </c>
      <c r="U51" s="47">
        <f t="shared" si="8"/>
        <v>0</v>
      </c>
      <c r="V51" s="47">
        <f t="shared" si="3"/>
        <v>0</v>
      </c>
      <c r="W51" s="64">
        <f t="shared" si="4"/>
        <v>333520</v>
      </c>
      <c r="X51" s="64">
        <f t="shared" si="5"/>
        <v>333520</v>
      </c>
      <c r="Z51" s="64">
        <f t="shared" si="6"/>
        <v>333520</v>
      </c>
      <c r="AA51" s="48">
        <v>0.01</v>
      </c>
      <c r="AB51" s="46" t="s">
        <v>219</v>
      </c>
      <c r="AC51" s="46" t="s">
        <v>220</v>
      </c>
      <c r="AD51" s="82"/>
      <c r="AE51" s="82"/>
    </row>
    <row r="52" spans="1:31" x14ac:dyDescent="0.45">
      <c r="A52" s="32">
        <v>17</v>
      </c>
      <c r="B52" s="32" t="s">
        <v>143</v>
      </c>
      <c r="C52" s="32">
        <v>9533</v>
      </c>
      <c r="D52" s="32">
        <v>3</v>
      </c>
      <c r="E52" s="89">
        <v>50</v>
      </c>
      <c r="F52" s="89">
        <v>30</v>
      </c>
      <c r="G52" s="32">
        <f t="shared" si="7"/>
        <v>1500</v>
      </c>
      <c r="H52" s="32">
        <v>375</v>
      </c>
      <c r="I52" s="32">
        <v>150</v>
      </c>
      <c r="J52" s="58">
        <f>H52*I52</f>
        <v>56250</v>
      </c>
      <c r="K52" s="32">
        <v>1</v>
      </c>
      <c r="L52" s="32" t="s">
        <v>223</v>
      </c>
      <c r="M52" s="32" t="s">
        <v>146</v>
      </c>
      <c r="N52" s="32" t="s">
        <v>201</v>
      </c>
      <c r="O52" s="32">
        <v>1500</v>
      </c>
      <c r="P52" s="32">
        <v>100</v>
      </c>
      <c r="Q52" s="32">
        <v>6000</v>
      </c>
      <c r="R52" s="39">
        <f t="shared" si="1"/>
        <v>9000000</v>
      </c>
      <c r="S52" s="32">
        <v>20</v>
      </c>
      <c r="T52" s="32">
        <v>30</v>
      </c>
      <c r="U52" s="39">
        <f>R52*T52/100</f>
        <v>2700000</v>
      </c>
      <c r="V52" s="39">
        <f t="shared" si="3"/>
        <v>6300000</v>
      </c>
      <c r="W52" s="63">
        <f>J52+V52</f>
        <v>6356250</v>
      </c>
      <c r="X52" s="63">
        <f>W52</f>
        <v>6356250</v>
      </c>
      <c r="Z52" s="63">
        <f>X52</f>
        <v>6356250</v>
      </c>
      <c r="AA52" s="54">
        <v>0.3</v>
      </c>
      <c r="AB52" s="32" t="s">
        <v>221</v>
      </c>
      <c r="AC52" s="32" t="s">
        <v>222</v>
      </c>
      <c r="AD52" s="55" t="s">
        <v>221</v>
      </c>
      <c r="AE52" s="55" t="s">
        <v>222</v>
      </c>
    </row>
    <row r="53" spans="1:31" x14ac:dyDescent="0.45">
      <c r="D53" s="32">
        <v>3</v>
      </c>
      <c r="E53" s="89">
        <v>27</v>
      </c>
      <c r="F53" s="89">
        <v>9</v>
      </c>
      <c r="G53" s="32">
        <f t="shared" si="7"/>
        <v>243</v>
      </c>
      <c r="H53" s="32">
        <v>60.75</v>
      </c>
      <c r="I53" s="32">
        <v>150</v>
      </c>
      <c r="J53" s="58">
        <f t="shared" ref="J53:J116" si="9">H53*I53</f>
        <v>9112.5</v>
      </c>
      <c r="K53" s="32">
        <v>2</v>
      </c>
      <c r="L53" s="32" t="s">
        <v>209</v>
      </c>
      <c r="M53" s="32" t="s">
        <v>146</v>
      </c>
      <c r="N53" s="32" t="s">
        <v>201</v>
      </c>
      <c r="O53" s="32">
        <v>243</v>
      </c>
      <c r="P53" s="32">
        <v>100</v>
      </c>
      <c r="Q53" s="32">
        <v>5600</v>
      </c>
      <c r="R53" s="39">
        <f t="shared" si="1"/>
        <v>1360800</v>
      </c>
      <c r="S53" s="32">
        <v>20</v>
      </c>
      <c r="T53" s="32">
        <v>30</v>
      </c>
      <c r="U53" s="39">
        <f>R53*T53/100</f>
        <v>408240</v>
      </c>
      <c r="V53" s="39">
        <f t="shared" si="3"/>
        <v>952560</v>
      </c>
      <c r="W53" s="63">
        <f>J53+V53</f>
        <v>961672.5</v>
      </c>
      <c r="X53" s="63">
        <f t="shared" ref="X53:X116" si="10">W53</f>
        <v>961672.5</v>
      </c>
      <c r="Z53" s="63">
        <f t="shared" ref="Z53:Z116" si="11">X53</f>
        <v>961672.5</v>
      </c>
      <c r="AA53" s="54">
        <v>0.3</v>
      </c>
      <c r="AB53" s="32" t="s">
        <v>221</v>
      </c>
      <c r="AC53" s="32" t="s">
        <v>222</v>
      </c>
      <c r="AD53" s="55" t="s">
        <v>221</v>
      </c>
      <c r="AE53" s="55" t="s">
        <v>222</v>
      </c>
    </row>
    <row r="54" spans="1:31" x14ac:dyDescent="0.45">
      <c r="D54" s="32">
        <v>3</v>
      </c>
      <c r="E54" s="89">
        <v>50</v>
      </c>
      <c r="F54" s="89">
        <v>40</v>
      </c>
      <c r="G54" s="32">
        <f t="shared" si="7"/>
        <v>2000</v>
      </c>
      <c r="H54" s="32">
        <v>500</v>
      </c>
      <c r="I54" s="32">
        <v>150</v>
      </c>
      <c r="J54" s="58">
        <f t="shared" si="9"/>
        <v>75000</v>
      </c>
      <c r="R54" s="39">
        <f t="shared" si="1"/>
        <v>0</v>
      </c>
      <c r="U54" s="39">
        <f t="shared" ref="U54:U56" si="12">R54*T54/100</f>
        <v>0</v>
      </c>
      <c r="V54" s="39">
        <f t="shared" si="3"/>
        <v>0</v>
      </c>
      <c r="W54" s="63">
        <f t="shared" ref="W54:W116" si="13">J54+V54</f>
        <v>75000</v>
      </c>
      <c r="X54" s="63">
        <f t="shared" si="10"/>
        <v>75000</v>
      </c>
      <c r="Z54" s="63">
        <f t="shared" si="11"/>
        <v>75000</v>
      </c>
      <c r="AA54" s="54">
        <v>0.3</v>
      </c>
      <c r="AB54" s="32" t="s">
        <v>221</v>
      </c>
      <c r="AC54" s="49" t="s">
        <v>222</v>
      </c>
    </row>
    <row r="55" spans="1:31" s="67" customFormat="1" ht="20.25" thickBot="1" x14ac:dyDescent="0.5">
      <c r="A55" s="66"/>
      <c r="D55" s="67">
        <v>3</v>
      </c>
      <c r="E55" s="91"/>
      <c r="F55" s="91"/>
      <c r="G55" s="46">
        <v>12393</v>
      </c>
      <c r="H55" s="67">
        <v>3098.25</v>
      </c>
      <c r="I55" s="67">
        <v>150</v>
      </c>
      <c r="J55" s="68">
        <f t="shared" si="9"/>
        <v>464737.5</v>
      </c>
      <c r="R55" s="47">
        <f t="shared" si="1"/>
        <v>0</v>
      </c>
      <c r="U55" s="69">
        <f t="shared" si="12"/>
        <v>0</v>
      </c>
      <c r="V55" s="47">
        <f t="shared" si="3"/>
        <v>0</v>
      </c>
      <c r="W55" s="70">
        <f t="shared" si="13"/>
        <v>464737.5</v>
      </c>
      <c r="X55" s="70">
        <f t="shared" si="10"/>
        <v>464737.5</v>
      </c>
      <c r="Z55" s="70">
        <f t="shared" si="11"/>
        <v>464737.5</v>
      </c>
      <c r="AA55" s="71">
        <v>0.01</v>
      </c>
      <c r="AB55" s="67" t="s">
        <v>221</v>
      </c>
      <c r="AC55" s="67" t="s">
        <v>222</v>
      </c>
      <c r="AD55" s="72"/>
      <c r="AE55" s="72"/>
    </row>
    <row r="56" spans="1:31" x14ac:dyDescent="0.45">
      <c r="A56" s="32">
        <v>18</v>
      </c>
      <c r="B56" s="32" t="s">
        <v>143</v>
      </c>
      <c r="C56" s="32">
        <v>9427</v>
      </c>
      <c r="D56" s="32">
        <v>3</v>
      </c>
      <c r="E56" s="89">
        <v>17</v>
      </c>
      <c r="F56" s="89">
        <v>22</v>
      </c>
      <c r="G56" s="32">
        <f t="shared" si="7"/>
        <v>374</v>
      </c>
      <c r="H56" s="32">
        <v>93.5</v>
      </c>
      <c r="I56" s="32">
        <v>150</v>
      </c>
      <c r="J56" s="58">
        <f t="shared" si="9"/>
        <v>14025</v>
      </c>
      <c r="K56" s="32">
        <v>1</v>
      </c>
      <c r="L56" s="32" t="s">
        <v>224</v>
      </c>
      <c r="M56" s="32" t="s">
        <v>146</v>
      </c>
      <c r="N56" s="32" t="s">
        <v>201</v>
      </c>
      <c r="O56" s="32">
        <v>374</v>
      </c>
      <c r="P56" s="32">
        <v>100</v>
      </c>
      <c r="Q56" s="32">
        <v>5550</v>
      </c>
      <c r="R56" s="39">
        <f t="shared" si="1"/>
        <v>2075700</v>
      </c>
      <c r="S56" s="32">
        <v>20</v>
      </c>
      <c r="T56" s="32">
        <v>30</v>
      </c>
      <c r="U56" s="39">
        <f t="shared" si="12"/>
        <v>622710</v>
      </c>
      <c r="V56" s="39">
        <f t="shared" si="3"/>
        <v>1452990</v>
      </c>
      <c r="W56" s="63">
        <f t="shared" si="13"/>
        <v>1467015</v>
      </c>
      <c r="X56" s="63">
        <f t="shared" si="10"/>
        <v>1467015</v>
      </c>
      <c r="Z56" s="63">
        <f t="shared" si="11"/>
        <v>1467015</v>
      </c>
      <c r="AA56" s="54">
        <v>0.3</v>
      </c>
      <c r="AB56" s="32" t="s">
        <v>230</v>
      </c>
      <c r="AC56" s="73" t="s">
        <v>231</v>
      </c>
      <c r="AD56" s="55" t="s">
        <v>230</v>
      </c>
      <c r="AE56" s="84" t="s">
        <v>231</v>
      </c>
    </row>
    <row r="57" spans="1:31" x14ac:dyDescent="0.45">
      <c r="D57" s="32">
        <v>3</v>
      </c>
      <c r="E57" s="89">
        <v>3</v>
      </c>
      <c r="F57" s="89">
        <v>14</v>
      </c>
      <c r="G57" s="32">
        <f t="shared" si="7"/>
        <v>42</v>
      </c>
      <c r="H57" s="32">
        <v>10.5</v>
      </c>
      <c r="I57" s="32">
        <v>150</v>
      </c>
      <c r="J57" s="58">
        <f t="shared" si="9"/>
        <v>1575</v>
      </c>
      <c r="K57" s="32">
        <v>2</v>
      </c>
      <c r="L57" s="32" t="s">
        <v>225</v>
      </c>
      <c r="M57" s="32" t="s">
        <v>146</v>
      </c>
      <c r="N57" s="32" t="s">
        <v>201</v>
      </c>
      <c r="O57" s="32">
        <v>42</v>
      </c>
      <c r="P57" s="32">
        <v>100</v>
      </c>
      <c r="Q57" s="32">
        <v>8900</v>
      </c>
      <c r="R57" s="39">
        <f t="shared" si="1"/>
        <v>373800</v>
      </c>
      <c r="S57" s="32">
        <v>20</v>
      </c>
      <c r="T57" s="32">
        <v>30</v>
      </c>
      <c r="U57" s="39">
        <f t="shared" ref="U57:U120" si="14">R57*T57/100</f>
        <v>112140</v>
      </c>
      <c r="V57" s="39">
        <f t="shared" si="3"/>
        <v>261660</v>
      </c>
      <c r="W57" s="63">
        <f t="shared" si="13"/>
        <v>263235</v>
      </c>
      <c r="X57" s="63">
        <f t="shared" si="10"/>
        <v>263235</v>
      </c>
      <c r="Z57" s="63">
        <f t="shared" si="11"/>
        <v>263235</v>
      </c>
      <c r="AA57" s="54">
        <v>0.3</v>
      </c>
      <c r="AB57" s="32" t="s">
        <v>230</v>
      </c>
      <c r="AC57" s="73" t="s">
        <v>231</v>
      </c>
      <c r="AD57" s="55" t="s">
        <v>230</v>
      </c>
      <c r="AE57" s="84" t="s">
        <v>231</v>
      </c>
    </row>
    <row r="58" spans="1:31" x14ac:dyDescent="0.45">
      <c r="D58" s="32">
        <v>3</v>
      </c>
      <c r="E58" s="89">
        <v>17</v>
      </c>
      <c r="F58" s="89">
        <v>36</v>
      </c>
      <c r="G58" s="32">
        <f t="shared" si="7"/>
        <v>612</v>
      </c>
      <c r="H58" s="32">
        <v>153</v>
      </c>
      <c r="I58" s="32">
        <v>150</v>
      </c>
      <c r="J58" s="58">
        <f t="shared" si="9"/>
        <v>22950</v>
      </c>
      <c r="R58" s="39">
        <f t="shared" si="1"/>
        <v>0</v>
      </c>
      <c r="U58" s="39">
        <f t="shared" si="14"/>
        <v>0</v>
      </c>
      <c r="V58" s="39">
        <f t="shared" si="3"/>
        <v>0</v>
      </c>
      <c r="W58" s="63">
        <f t="shared" si="13"/>
        <v>22950</v>
      </c>
      <c r="X58" s="63">
        <f t="shared" si="10"/>
        <v>22950</v>
      </c>
      <c r="Z58" s="63">
        <f t="shared" si="11"/>
        <v>22950</v>
      </c>
      <c r="AA58" s="54">
        <v>0.3</v>
      </c>
      <c r="AB58" s="32" t="s">
        <v>230</v>
      </c>
      <c r="AC58" s="73" t="s">
        <v>231</v>
      </c>
    </row>
    <row r="59" spans="1:31" x14ac:dyDescent="0.45">
      <c r="D59" s="32">
        <v>3</v>
      </c>
      <c r="E59" s="89">
        <v>14</v>
      </c>
      <c r="F59" s="89">
        <v>4</v>
      </c>
      <c r="G59" s="32">
        <f t="shared" si="7"/>
        <v>56</v>
      </c>
      <c r="H59" s="32">
        <v>14</v>
      </c>
      <c r="I59" s="32">
        <v>150</v>
      </c>
      <c r="J59" s="58">
        <f t="shared" si="9"/>
        <v>2100</v>
      </c>
      <c r="K59" s="32">
        <v>3</v>
      </c>
      <c r="L59" s="32" t="s">
        <v>226</v>
      </c>
      <c r="N59" s="32" t="s">
        <v>201</v>
      </c>
      <c r="O59" s="32">
        <v>56</v>
      </c>
      <c r="P59" s="32">
        <v>100</v>
      </c>
      <c r="Q59" s="32">
        <v>5350</v>
      </c>
      <c r="R59" s="39">
        <f t="shared" si="1"/>
        <v>299600</v>
      </c>
      <c r="U59" s="39">
        <f t="shared" si="14"/>
        <v>0</v>
      </c>
      <c r="V59" s="39">
        <f t="shared" si="3"/>
        <v>299600</v>
      </c>
      <c r="W59" s="63">
        <f t="shared" si="13"/>
        <v>301700</v>
      </c>
      <c r="X59" s="63">
        <f t="shared" si="10"/>
        <v>301700</v>
      </c>
      <c r="Z59" s="63">
        <f t="shared" si="11"/>
        <v>301700</v>
      </c>
      <c r="AA59" s="54">
        <v>0.3</v>
      </c>
      <c r="AB59" s="32" t="s">
        <v>230</v>
      </c>
      <c r="AC59" s="73" t="s">
        <v>231</v>
      </c>
      <c r="AD59" s="55" t="s">
        <v>230</v>
      </c>
      <c r="AE59" s="84" t="s">
        <v>231</v>
      </c>
    </row>
    <row r="60" spans="1:31" x14ac:dyDescent="0.45">
      <c r="D60" s="32">
        <v>3</v>
      </c>
      <c r="E60" s="89">
        <v>6</v>
      </c>
      <c r="F60" s="89">
        <v>7</v>
      </c>
      <c r="G60" s="32">
        <f t="shared" si="7"/>
        <v>42</v>
      </c>
      <c r="H60" s="32">
        <v>10.5</v>
      </c>
      <c r="I60" s="32">
        <v>150</v>
      </c>
      <c r="J60" s="58">
        <f t="shared" si="9"/>
        <v>1575</v>
      </c>
      <c r="K60" s="32">
        <v>4</v>
      </c>
      <c r="L60" s="32" t="s">
        <v>225</v>
      </c>
      <c r="M60" s="32" t="s">
        <v>146</v>
      </c>
      <c r="N60" s="32" t="s">
        <v>201</v>
      </c>
      <c r="O60" s="32">
        <v>42</v>
      </c>
      <c r="P60" s="32">
        <v>100</v>
      </c>
      <c r="Q60" s="32">
        <v>8900</v>
      </c>
      <c r="R60" s="39">
        <f t="shared" si="1"/>
        <v>373800</v>
      </c>
      <c r="S60" s="32">
        <v>20</v>
      </c>
      <c r="T60" s="32">
        <v>30</v>
      </c>
      <c r="U60" s="39">
        <f t="shared" si="14"/>
        <v>112140</v>
      </c>
      <c r="V60" s="39">
        <f t="shared" si="3"/>
        <v>261660</v>
      </c>
      <c r="W60" s="63">
        <f t="shared" si="13"/>
        <v>263235</v>
      </c>
      <c r="X60" s="63">
        <f t="shared" si="10"/>
        <v>263235</v>
      </c>
      <c r="Z60" s="63">
        <f t="shared" si="11"/>
        <v>263235</v>
      </c>
      <c r="AA60" s="38">
        <v>0.3</v>
      </c>
      <c r="AB60" s="32" t="s">
        <v>230</v>
      </c>
      <c r="AC60" s="73" t="s">
        <v>231</v>
      </c>
      <c r="AD60" s="55" t="s">
        <v>230</v>
      </c>
      <c r="AE60" s="84" t="s">
        <v>231</v>
      </c>
    </row>
    <row r="61" spans="1:31" x14ac:dyDescent="0.45">
      <c r="D61" s="32">
        <v>3</v>
      </c>
      <c r="E61" s="89">
        <v>50</v>
      </c>
      <c r="F61" s="89">
        <v>30</v>
      </c>
      <c r="G61" s="32">
        <f t="shared" si="7"/>
        <v>1500</v>
      </c>
      <c r="H61" s="32">
        <v>375</v>
      </c>
      <c r="I61" s="32">
        <v>150</v>
      </c>
      <c r="J61" s="58">
        <f t="shared" si="9"/>
        <v>56250</v>
      </c>
      <c r="K61" s="32">
        <v>5</v>
      </c>
      <c r="L61" s="32" t="s">
        <v>223</v>
      </c>
      <c r="M61" s="32" t="s">
        <v>146</v>
      </c>
      <c r="N61" s="32" t="s">
        <v>201</v>
      </c>
      <c r="O61" s="32">
        <v>1500</v>
      </c>
      <c r="P61" s="32">
        <v>100</v>
      </c>
      <c r="Q61" s="32">
        <v>6000</v>
      </c>
      <c r="R61" s="39">
        <f t="shared" si="1"/>
        <v>9000000</v>
      </c>
      <c r="S61" s="32">
        <v>20</v>
      </c>
      <c r="T61" s="32">
        <v>30</v>
      </c>
      <c r="U61" s="39">
        <f t="shared" si="14"/>
        <v>2700000</v>
      </c>
      <c r="V61" s="39">
        <f t="shared" si="3"/>
        <v>6300000</v>
      </c>
      <c r="W61" s="63">
        <f t="shared" si="13"/>
        <v>6356250</v>
      </c>
      <c r="X61" s="63">
        <f t="shared" si="10"/>
        <v>6356250</v>
      </c>
      <c r="Z61" s="63">
        <f t="shared" si="11"/>
        <v>6356250</v>
      </c>
      <c r="AA61" s="38">
        <v>0.3</v>
      </c>
      <c r="AB61" s="32" t="s">
        <v>230</v>
      </c>
      <c r="AC61" s="73" t="s">
        <v>231</v>
      </c>
      <c r="AD61" s="55" t="s">
        <v>230</v>
      </c>
      <c r="AE61" s="84" t="s">
        <v>231</v>
      </c>
    </row>
    <row r="62" spans="1:31" x14ac:dyDescent="0.45">
      <c r="D62" s="32">
        <v>3</v>
      </c>
      <c r="E62" s="89">
        <v>50</v>
      </c>
      <c r="F62" s="89">
        <v>30</v>
      </c>
      <c r="G62" s="32">
        <f t="shared" si="7"/>
        <v>1500</v>
      </c>
      <c r="H62" s="32">
        <v>375</v>
      </c>
      <c r="I62" s="32">
        <v>150</v>
      </c>
      <c r="J62" s="58">
        <f t="shared" si="9"/>
        <v>56250</v>
      </c>
      <c r="R62" s="39">
        <f t="shared" si="1"/>
        <v>0</v>
      </c>
      <c r="U62" s="39">
        <f t="shared" si="14"/>
        <v>0</v>
      </c>
      <c r="V62" s="39">
        <f t="shared" si="3"/>
        <v>0</v>
      </c>
      <c r="W62" s="63">
        <f t="shared" si="13"/>
        <v>56250</v>
      </c>
      <c r="X62" s="63">
        <f t="shared" si="10"/>
        <v>56250</v>
      </c>
      <c r="Z62" s="63">
        <f t="shared" si="11"/>
        <v>56250</v>
      </c>
      <c r="AA62" s="38">
        <v>0.3</v>
      </c>
      <c r="AB62" s="32" t="s">
        <v>230</v>
      </c>
      <c r="AC62" s="73" t="s">
        <v>231</v>
      </c>
    </row>
    <row r="63" spans="1:31" x14ac:dyDescent="0.45">
      <c r="D63" s="32">
        <v>3</v>
      </c>
      <c r="E63" s="89">
        <v>30</v>
      </c>
      <c r="F63" s="89">
        <v>60</v>
      </c>
      <c r="G63" s="32">
        <f t="shared" si="7"/>
        <v>1800</v>
      </c>
      <c r="H63" s="32">
        <v>450</v>
      </c>
      <c r="I63" s="32">
        <v>150</v>
      </c>
      <c r="J63" s="58">
        <f t="shared" si="9"/>
        <v>67500</v>
      </c>
      <c r="R63" s="39">
        <f t="shared" si="1"/>
        <v>0</v>
      </c>
      <c r="U63" s="39">
        <f t="shared" si="14"/>
        <v>0</v>
      </c>
      <c r="V63" s="39">
        <f t="shared" si="3"/>
        <v>0</v>
      </c>
      <c r="W63" s="63">
        <f t="shared" si="13"/>
        <v>67500</v>
      </c>
      <c r="X63" s="63">
        <f t="shared" si="10"/>
        <v>67500</v>
      </c>
      <c r="Z63" s="63">
        <f t="shared" si="11"/>
        <v>67500</v>
      </c>
      <c r="AA63" s="38">
        <v>0.3</v>
      </c>
      <c r="AB63" s="32" t="s">
        <v>230</v>
      </c>
      <c r="AC63" s="73" t="s">
        <v>231</v>
      </c>
    </row>
    <row r="64" spans="1:31" x14ac:dyDescent="0.45">
      <c r="D64" s="32">
        <v>3</v>
      </c>
      <c r="G64" s="32">
        <f t="shared" si="7"/>
        <v>0</v>
      </c>
      <c r="H64" s="32">
        <v>2587.5</v>
      </c>
      <c r="I64" s="32">
        <v>150</v>
      </c>
      <c r="J64" s="58">
        <f t="shared" si="9"/>
        <v>388125</v>
      </c>
      <c r="R64" s="39">
        <f t="shared" si="1"/>
        <v>0</v>
      </c>
      <c r="U64" s="39">
        <f t="shared" si="14"/>
        <v>0</v>
      </c>
      <c r="V64" s="39">
        <f t="shared" si="3"/>
        <v>0</v>
      </c>
      <c r="W64" s="63">
        <f t="shared" si="13"/>
        <v>388125</v>
      </c>
      <c r="X64" s="63">
        <f t="shared" si="10"/>
        <v>388125</v>
      </c>
      <c r="Z64" s="63">
        <f t="shared" si="11"/>
        <v>388125</v>
      </c>
      <c r="AA64" s="38">
        <v>0.3</v>
      </c>
      <c r="AB64" s="32" t="s">
        <v>230</v>
      </c>
      <c r="AC64" s="73" t="s">
        <v>231</v>
      </c>
    </row>
    <row r="65" spans="1:31" x14ac:dyDescent="0.45">
      <c r="A65" s="32">
        <v>19</v>
      </c>
      <c r="B65" s="32" t="s">
        <v>143</v>
      </c>
      <c r="C65" s="32">
        <v>8858</v>
      </c>
      <c r="D65" s="32">
        <v>3</v>
      </c>
      <c r="G65" s="32">
        <f t="shared" si="7"/>
        <v>0</v>
      </c>
      <c r="H65" s="32">
        <v>1493</v>
      </c>
      <c r="I65" s="32">
        <v>150</v>
      </c>
      <c r="J65" s="58">
        <f t="shared" si="9"/>
        <v>223950</v>
      </c>
      <c r="R65" s="39">
        <f t="shared" ref="R65:R116" si="15">O65*Q65</f>
        <v>0</v>
      </c>
      <c r="U65" s="39">
        <f t="shared" si="14"/>
        <v>0</v>
      </c>
      <c r="V65" s="39">
        <f t="shared" si="3"/>
        <v>0</v>
      </c>
      <c r="W65" s="63">
        <f t="shared" si="13"/>
        <v>223950</v>
      </c>
      <c r="X65" s="63">
        <f t="shared" si="10"/>
        <v>223950</v>
      </c>
      <c r="Z65" s="63">
        <f t="shared" si="11"/>
        <v>223950</v>
      </c>
      <c r="AA65" s="38">
        <v>0.3</v>
      </c>
      <c r="AB65" s="32" t="s">
        <v>230</v>
      </c>
      <c r="AC65" s="73" t="s">
        <v>231</v>
      </c>
    </row>
    <row r="66" spans="1:31" x14ac:dyDescent="0.45">
      <c r="A66" s="32">
        <v>20</v>
      </c>
      <c r="B66" s="32" t="s">
        <v>143</v>
      </c>
      <c r="C66" s="32">
        <v>16869</v>
      </c>
      <c r="D66" s="32">
        <v>3</v>
      </c>
      <c r="G66" s="32">
        <f t="shared" si="7"/>
        <v>0</v>
      </c>
      <c r="H66" s="32">
        <v>3985</v>
      </c>
      <c r="I66" s="32">
        <v>150</v>
      </c>
      <c r="J66" s="58">
        <f t="shared" si="9"/>
        <v>597750</v>
      </c>
      <c r="R66" s="39">
        <f t="shared" si="15"/>
        <v>0</v>
      </c>
      <c r="U66" s="39">
        <f t="shared" si="14"/>
        <v>0</v>
      </c>
      <c r="V66" s="39">
        <f t="shared" si="3"/>
        <v>0</v>
      </c>
      <c r="W66" s="63">
        <f t="shared" si="13"/>
        <v>597750</v>
      </c>
      <c r="X66" s="63">
        <f t="shared" si="10"/>
        <v>597750</v>
      </c>
      <c r="Z66" s="63">
        <f t="shared" si="11"/>
        <v>597750</v>
      </c>
      <c r="AA66" s="38">
        <v>0.3</v>
      </c>
      <c r="AB66" s="32" t="s">
        <v>230</v>
      </c>
      <c r="AC66" s="73" t="s">
        <v>231</v>
      </c>
    </row>
    <row r="67" spans="1:31" x14ac:dyDescent="0.45">
      <c r="A67" s="32">
        <v>21</v>
      </c>
      <c r="B67" s="32" t="s">
        <v>143</v>
      </c>
      <c r="C67" s="32">
        <v>8849</v>
      </c>
      <c r="D67" s="32">
        <v>3</v>
      </c>
      <c r="G67" s="32">
        <f t="shared" si="7"/>
        <v>0</v>
      </c>
      <c r="H67" s="32">
        <v>1534</v>
      </c>
      <c r="I67" s="32">
        <v>150</v>
      </c>
      <c r="J67" s="58">
        <f t="shared" si="9"/>
        <v>230100</v>
      </c>
      <c r="R67" s="39">
        <f t="shared" si="15"/>
        <v>0</v>
      </c>
      <c r="U67" s="39">
        <f t="shared" si="14"/>
        <v>0</v>
      </c>
      <c r="V67" s="39">
        <f t="shared" si="3"/>
        <v>0</v>
      </c>
      <c r="W67" s="63">
        <f t="shared" si="13"/>
        <v>230100</v>
      </c>
      <c r="X67" s="63">
        <f t="shared" si="10"/>
        <v>230100</v>
      </c>
      <c r="Z67" s="63">
        <f t="shared" si="11"/>
        <v>230100</v>
      </c>
      <c r="AA67" s="38">
        <v>0.3</v>
      </c>
      <c r="AB67" s="32" t="s">
        <v>230</v>
      </c>
      <c r="AC67" s="73" t="s">
        <v>231</v>
      </c>
    </row>
    <row r="68" spans="1:31" x14ac:dyDescent="0.45">
      <c r="A68" s="32">
        <v>22</v>
      </c>
      <c r="B68" s="32" t="s">
        <v>143</v>
      </c>
      <c r="C68" s="32">
        <v>8848</v>
      </c>
      <c r="D68" s="32">
        <v>3</v>
      </c>
      <c r="G68" s="32">
        <f t="shared" si="7"/>
        <v>0</v>
      </c>
      <c r="H68" s="32">
        <v>5222</v>
      </c>
      <c r="I68" s="32">
        <v>150</v>
      </c>
      <c r="J68" s="58">
        <f t="shared" si="9"/>
        <v>783300</v>
      </c>
      <c r="R68" s="39">
        <f t="shared" si="15"/>
        <v>0</v>
      </c>
      <c r="U68" s="39">
        <f t="shared" si="14"/>
        <v>0</v>
      </c>
      <c r="V68" s="39">
        <f t="shared" si="3"/>
        <v>0</v>
      </c>
      <c r="W68" s="63">
        <f t="shared" si="13"/>
        <v>783300</v>
      </c>
      <c r="X68" s="63">
        <f t="shared" si="10"/>
        <v>783300</v>
      </c>
      <c r="Z68" s="63">
        <f t="shared" si="11"/>
        <v>783300</v>
      </c>
      <c r="AA68" s="38">
        <v>0.3</v>
      </c>
      <c r="AB68" s="32" t="s">
        <v>230</v>
      </c>
      <c r="AC68" s="73" t="s">
        <v>231</v>
      </c>
    </row>
    <row r="69" spans="1:31" x14ac:dyDescent="0.45">
      <c r="A69" s="32">
        <v>23</v>
      </c>
      <c r="B69" s="32" t="s">
        <v>143</v>
      </c>
      <c r="C69" s="32">
        <v>9428</v>
      </c>
      <c r="D69" s="32">
        <v>3</v>
      </c>
      <c r="G69" s="32">
        <f t="shared" si="7"/>
        <v>0</v>
      </c>
      <c r="H69" s="32">
        <v>6335</v>
      </c>
      <c r="I69" s="32">
        <v>150</v>
      </c>
      <c r="J69" s="58">
        <f t="shared" si="9"/>
        <v>950250</v>
      </c>
      <c r="R69" s="39">
        <f t="shared" si="15"/>
        <v>0</v>
      </c>
      <c r="U69" s="39">
        <f t="shared" si="14"/>
        <v>0</v>
      </c>
      <c r="V69" s="39">
        <f t="shared" si="3"/>
        <v>0</v>
      </c>
      <c r="W69" s="63">
        <f t="shared" si="13"/>
        <v>950250</v>
      </c>
      <c r="X69" s="63">
        <f t="shared" si="10"/>
        <v>950250</v>
      </c>
      <c r="Z69" s="63">
        <f t="shared" si="11"/>
        <v>950250</v>
      </c>
      <c r="AA69" s="38">
        <v>0.3</v>
      </c>
      <c r="AB69" s="32" t="s">
        <v>230</v>
      </c>
      <c r="AC69" s="73" t="s">
        <v>231</v>
      </c>
    </row>
    <row r="70" spans="1:31" x14ac:dyDescent="0.45">
      <c r="A70" s="32">
        <v>24</v>
      </c>
      <c r="B70" s="32" t="s">
        <v>143</v>
      </c>
      <c r="C70" s="32">
        <v>8827</v>
      </c>
      <c r="D70" s="32">
        <v>3</v>
      </c>
      <c r="G70" s="32">
        <f t="shared" si="7"/>
        <v>0</v>
      </c>
      <c r="H70" s="32">
        <v>1755</v>
      </c>
      <c r="I70" s="32">
        <v>150</v>
      </c>
      <c r="J70" s="58">
        <f t="shared" si="9"/>
        <v>263250</v>
      </c>
      <c r="R70" s="39">
        <f t="shared" si="15"/>
        <v>0</v>
      </c>
      <c r="U70" s="39">
        <f t="shared" si="14"/>
        <v>0</v>
      </c>
      <c r="V70" s="39">
        <f t="shared" si="3"/>
        <v>0</v>
      </c>
      <c r="W70" s="63">
        <f t="shared" si="13"/>
        <v>263250</v>
      </c>
      <c r="X70" s="63">
        <f t="shared" si="10"/>
        <v>263250</v>
      </c>
      <c r="Z70" s="63">
        <f t="shared" si="11"/>
        <v>263250</v>
      </c>
      <c r="AA70" s="38">
        <v>0.3</v>
      </c>
      <c r="AB70" s="32" t="s">
        <v>230</v>
      </c>
      <c r="AC70" s="73" t="s">
        <v>231</v>
      </c>
    </row>
    <row r="71" spans="1:31" x14ac:dyDescent="0.45">
      <c r="A71" s="32">
        <v>25</v>
      </c>
      <c r="B71" s="32" t="s">
        <v>143</v>
      </c>
      <c r="C71" s="32">
        <v>10535</v>
      </c>
      <c r="D71" s="32">
        <v>3</v>
      </c>
      <c r="G71" s="32">
        <f t="shared" si="7"/>
        <v>0</v>
      </c>
      <c r="H71" s="32">
        <v>7930</v>
      </c>
      <c r="I71" s="32">
        <v>150</v>
      </c>
      <c r="J71" s="58">
        <f t="shared" si="9"/>
        <v>1189500</v>
      </c>
      <c r="R71" s="39">
        <f t="shared" si="15"/>
        <v>0</v>
      </c>
      <c r="U71" s="39">
        <f t="shared" si="14"/>
        <v>0</v>
      </c>
      <c r="V71" s="39">
        <f t="shared" si="3"/>
        <v>0</v>
      </c>
      <c r="W71" s="63">
        <f t="shared" si="13"/>
        <v>1189500</v>
      </c>
      <c r="X71" s="63">
        <f t="shared" si="10"/>
        <v>1189500</v>
      </c>
      <c r="Z71" s="63">
        <f t="shared" si="11"/>
        <v>1189500</v>
      </c>
      <c r="AA71" s="38">
        <v>0.3</v>
      </c>
      <c r="AB71" s="32" t="s">
        <v>230</v>
      </c>
      <c r="AC71" s="73" t="s">
        <v>231</v>
      </c>
    </row>
    <row r="72" spans="1:31" x14ac:dyDescent="0.45">
      <c r="A72" s="32">
        <v>26</v>
      </c>
      <c r="B72" s="32" t="s">
        <v>143</v>
      </c>
      <c r="C72" s="32">
        <v>10581</v>
      </c>
      <c r="D72" s="32">
        <v>3</v>
      </c>
      <c r="G72" s="32">
        <f t="shared" si="7"/>
        <v>0</v>
      </c>
      <c r="H72" s="32">
        <v>4800</v>
      </c>
      <c r="I72" s="32">
        <v>150</v>
      </c>
      <c r="J72" s="58">
        <f t="shared" si="9"/>
        <v>720000</v>
      </c>
      <c r="R72" s="39">
        <f t="shared" si="15"/>
        <v>0</v>
      </c>
      <c r="U72" s="39">
        <f t="shared" si="14"/>
        <v>0</v>
      </c>
      <c r="V72" s="39">
        <f t="shared" si="3"/>
        <v>0</v>
      </c>
      <c r="W72" s="63">
        <f t="shared" si="13"/>
        <v>720000</v>
      </c>
      <c r="X72" s="63">
        <f t="shared" si="10"/>
        <v>720000</v>
      </c>
      <c r="Z72" s="63">
        <f t="shared" si="11"/>
        <v>720000</v>
      </c>
      <c r="AA72" s="38">
        <v>0.3</v>
      </c>
      <c r="AB72" s="32" t="s">
        <v>230</v>
      </c>
      <c r="AC72" s="73" t="s">
        <v>231</v>
      </c>
    </row>
    <row r="73" spans="1:31" x14ac:dyDescent="0.45">
      <c r="A73" s="32">
        <v>27</v>
      </c>
      <c r="B73" s="96" t="s">
        <v>227</v>
      </c>
      <c r="D73" s="32">
        <v>3</v>
      </c>
      <c r="G73" s="32">
        <f t="shared" si="7"/>
        <v>0</v>
      </c>
      <c r="H73" s="32">
        <v>3792</v>
      </c>
      <c r="I73" s="32">
        <v>150</v>
      </c>
      <c r="J73" s="58">
        <f t="shared" si="9"/>
        <v>568800</v>
      </c>
      <c r="R73" s="39">
        <f t="shared" si="15"/>
        <v>0</v>
      </c>
      <c r="U73" s="39">
        <f t="shared" si="14"/>
        <v>0</v>
      </c>
      <c r="V73" s="39">
        <f t="shared" si="3"/>
        <v>0</v>
      </c>
      <c r="W73" s="63">
        <f t="shared" si="13"/>
        <v>568800</v>
      </c>
      <c r="X73" s="63">
        <f t="shared" si="10"/>
        <v>568800</v>
      </c>
      <c r="Z73" s="63">
        <f t="shared" si="11"/>
        <v>568800</v>
      </c>
      <c r="AA73" s="38">
        <v>0.3</v>
      </c>
      <c r="AB73" s="32" t="s">
        <v>230</v>
      </c>
      <c r="AC73" s="73" t="s">
        <v>231</v>
      </c>
    </row>
    <row r="74" spans="1:31" x14ac:dyDescent="0.45">
      <c r="A74" s="32">
        <v>28</v>
      </c>
      <c r="B74" s="94" t="s">
        <v>228</v>
      </c>
      <c r="C74" s="32">
        <v>3800</v>
      </c>
      <c r="D74" s="32">
        <v>3</v>
      </c>
      <c r="G74" s="32">
        <f t="shared" si="7"/>
        <v>0</v>
      </c>
      <c r="H74" s="32">
        <v>2318</v>
      </c>
      <c r="I74" s="32">
        <v>150</v>
      </c>
      <c r="J74" s="58">
        <f t="shared" si="9"/>
        <v>347700</v>
      </c>
      <c r="R74" s="39">
        <f t="shared" si="15"/>
        <v>0</v>
      </c>
      <c r="U74" s="39">
        <f t="shared" si="14"/>
        <v>0</v>
      </c>
      <c r="V74" s="39">
        <f t="shared" si="3"/>
        <v>0</v>
      </c>
      <c r="W74" s="63">
        <f t="shared" si="13"/>
        <v>347700</v>
      </c>
      <c r="X74" s="63">
        <f t="shared" si="10"/>
        <v>347700</v>
      </c>
      <c r="Z74" s="63">
        <f t="shared" si="11"/>
        <v>347700</v>
      </c>
      <c r="AA74" s="38">
        <v>0.3</v>
      </c>
      <c r="AB74" s="32" t="s">
        <v>230</v>
      </c>
      <c r="AC74" s="73" t="s">
        <v>231</v>
      </c>
    </row>
    <row r="75" spans="1:31" s="46" customFormat="1" ht="20.25" thickBot="1" x14ac:dyDescent="0.5">
      <c r="A75" s="46">
        <v>29</v>
      </c>
      <c r="B75" s="95" t="s">
        <v>229</v>
      </c>
      <c r="D75" s="46">
        <v>3</v>
      </c>
      <c r="E75" s="91"/>
      <c r="F75" s="91"/>
      <c r="G75" s="46">
        <f t="shared" si="7"/>
        <v>0</v>
      </c>
      <c r="H75" s="46">
        <v>7750</v>
      </c>
      <c r="I75" s="46">
        <v>150</v>
      </c>
      <c r="J75" s="59">
        <f t="shared" si="9"/>
        <v>1162500</v>
      </c>
      <c r="R75" s="47">
        <f t="shared" si="15"/>
        <v>0</v>
      </c>
      <c r="U75" s="47">
        <f t="shared" si="14"/>
        <v>0</v>
      </c>
      <c r="V75" s="47">
        <f t="shared" ref="V75:V90" si="16">R75-U75</f>
        <v>0</v>
      </c>
      <c r="W75" s="64">
        <f t="shared" si="13"/>
        <v>1162500</v>
      </c>
      <c r="X75" s="64">
        <f t="shared" si="10"/>
        <v>1162500</v>
      </c>
      <c r="Z75" s="64">
        <f t="shared" si="11"/>
        <v>1162500</v>
      </c>
      <c r="AA75" s="48">
        <v>0.3</v>
      </c>
      <c r="AB75" s="46" t="s">
        <v>230</v>
      </c>
      <c r="AC75" s="67" t="s">
        <v>231</v>
      </c>
      <c r="AD75" s="82"/>
      <c r="AE75" s="82"/>
    </row>
    <row r="76" spans="1:31" x14ac:dyDescent="0.45">
      <c r="A76" s="32">
        <v>30</v>
      </c>
      <c r="B76" s="32" t="s">
        <v>143</v>
      </c>
      <c r="C76" s="32">
        <v>28337</v>
      </c>
      <c r="D76" s="32">
        <v>3</v>
      </c>
      <c r="E76" s="89">
        <v>8</v>
      </c>
      <c r="F76" s="89">
        <v>5</v>
      </c>
      <c r="G76" s="32">
        <f t="shared" si="7"/>
        <v>40</v>
      </c>
      <c r="H76" s="32">
        <v>10</v>
      </c>
      <c r="I76" s="32">
        <v>1000</v>
      </c>
      <c r="J76" s="58">
        <f t="shared" si="9"/>
        <v>10000</v>
      </c>
      <c r="K76" s="32">
        <v>1</v>
      </c>
      <c r="L76" s="32" t="s">
        <v>204</v>
      </c>
      <c r="M76" s="32" t="s">
        <v>146</v>
      </c>
      <c r="N76" s="32" t="s">
        <v>201</v>
      </c>
      <c r="O76" s="32">
        <v>72</v>
      </c>
      <c r="P76" s="32">
        <v>100</v>
      </c>
      <c r="Q76" s="32">
        <v>6550</v>
      </c>
      <c r="R76" s="39">
        <f t="shared" si="15"/>
        <v>471600</v>
      </c>
      <c r="S76" s="32">
        <v>1</v>
      </c>
      <c r="T76" s="32">
        <v>1</v>
      </c>
      <c r="U76" s="39">
        <f t="shared" si="14"/>
        <v>4716</v>
      </c>
      <c r="V76" s="39">
        <f t="shared" si="16"/>
        <v>466884</v>
      </c>
      <c r="W76" s="63">
        <f t="shared" si="13"/>
        <v>476884</v>
      </c>
      <c r="X76" s="63">
        <f t="shared" si="10"/>
        <v>476884</v>
      </c>
      <c r="Z76" s="63">
        <f t="shared" si="11"/>
        <v>476884</v>
      </c>
      <c r="AA76" s="38">
        <v>0.3</v>
      </c>
      <c r="AB76" s="32" t="s">
        <v>237</v>
      </c>
      <c r="AC76" s="73" t="s">
        <v>238</v>
      </c>
      <c r="AD76" s="55" t="s">
        <v>237</v>
      </c>
      <c r="AE76" s="84" t="s">
        <v>238</v>
      </c>
    </row>
    <row r="77" spans="1:31" s="46" customFormat="1" ht="20.25" thickBot="1" x14ac:dyDescent="0.5">
      <c r="D77" s="46">
        <v>1</v>
      </c>
      <c r="E77" s="91"/>
      <c r="F77" s="91"/>
      <c r="G77" s="46">
        <f t="shared" si="7"/>
        <v>0</v>
      </c>
      <c r="H77" s="46">
        <v>84</v>
      </c>
      <c r="I77" s="46">
        <v>1000</v>
      </c>
      <c r="J77" s="59">
        <f t="shared" si="9"/>
        <v>84000</v>
      </c>
      <c r="R77" s="47">
        <f t="shared" si="15"/>
        <v>0</v>
      </c>
      <c r="U77" s="47">
        <f t="shared" si="14"/>
        <v>0</v>
      </c>
      <c r="V77" s="47">
        <f t="shared" si="16"/>
        <v>0</v>
      </c>
      <c r="W77" s="64">
        <f t="shared" si="13"/>
        <v>84000</v>
      </c>
      <c r="X77" s="64">
        <f t="shared" si="10"/>
        <v>84000</v>
      </c>
      <c r="Z77" s="64">
        <f t="shared" si="11"/>
        <v>84000</v>
      </c>
      <c r="AA77" s="48">
        <v>0.01</v>
      </c>
      <c r="AB77" s="46" t="s">
        <v>237</v>
      </c>
      <c r="AC77" s="67" t="s">
        <v>238</v>
      </c>
      <c r="AD77" s="82"/>
      <c r="AE77" s="82"/>
    </row>
    <row r="78" spans="1:31" x14ac:dyDescent="0.45">
      <c r="A78" s="32">
        <v>31</v>
      </c>
      <c r="B78" s="32" t="s">
        <v>143</v>
      </c>
      <c r="C78" s="32">
        <v>28350</v>
      </c>
      <c r="D78" s="32">
        <v>3</v>
      </c>
      <c r="E78" s="89">
        <v>4</v>
      </c>
      <c r="F78" s="89">
        <v>3</v>
      </c>
      <c r="G78" s="32">
        <f t="shared" si="7"/>
        <v>12</v>
      </c>
      <c r="H78" s="32">
        <v>3</v>
      </c>
      <c r="I78" s="32">
        <v>1000</v>
      </c>
      <c r="J78" s="58">
        <f t="shared" si="9"/>
        <v>3000</v>
      </c>
      <c r="K78" s="32">
        <v>1</v>
      </c>
      <c r="L78" s="32" t="s">
        <v>204</v>
      </c>
      <c r="M78" s="32" t="s">
        <v>146</v>
      </c>
      <c r="N78" s="32" t="s">
        <v>201</v>
      </c>
      <c r="O78" s="32">
        <v>12</v>
      </c>
      <c r="P78" s="32">
        <v>100</v>
      </c>
      <c r="Q78" s="32">
        <v>6550</v>
      </c>
      <c r="R78" s="39">
        <f t="shared" si="15"/>
        <v>78600</v>
      </c>
      <c r="S78" s="32">
        <v>18</v>
      </c>
      <c r="T78" s="32">
        <v>26</v>
      </c>
      <c r="U78" s="39">
        <f t="shared" si="14"/>
        <v>20436</v>
      </c>
      <c r="V78" s="39">
        <f t="shared" si="16"/>
        <v>58164</v>
      </c>
      <c r="W78" s="63">
        <f t="shared" si="13"/>
        <v>61164</v>
      </c>
      <c r="X78" s="63">
        <f t="shared" si="10"/>
        <v>61164</v>
      </c>
      <c r="Z78" s="63">
        <f t="shared" si="11"/>
        <v>61164</v>
      </c>
      <c r="AA78" s="38">
        <v>0.3</v>
      </c>
      <c r="AB78" s="32" t="s">
        <v>239</v>
      </c>
      <c r="AC78" s="73" t="s">
        <v>240</v>
      </c>
      <c r="AD78" s="55" t="s">
        <v>239</v>
      </c>
      <c r="AE78" s="84" t="s">
        <v>240</v>
      </c>
    </row>
    <row r="79" spans="1:31" x14ac:dyDescent="0.45">
      <c r="D79" s="32">
        <v>2</v>
      </c>
      <c r="E79" s="89">
        <v>4</v>
      </c>
      <c r="F79" s="89">
        <v>12</v>
      </c>
      <c r="G79" s="32">
        <f t="shared" si="7"/>
        <v>48</v>
      </c>
      <c r="H79" s="32">
        <v>12</v>
      </c>
      <c r="I79" s="32">
        <v>1000</v>
      </c>
      <c r="J79" s="58">
        <f t="shared" si="9"/>
        <v>12000</v>
      </c>
      <c r="K79" s="32">
        <v>2</v>
      </c>
      <c r="L79" s="32" t="s">
        <v>204</v>
      </c>
      <c r="M79" s="32" t="s">
        <v>146</v>
      </c>
      <c r="N79" s="32" t="s">
        <v>241</v>
      </c>
      <c r="O79" s="32">
        <v>48</v>
      </c>
      <c r="P79" s="32">
        <v>100</v>
      </c>
      <c r="Q79" s="32">
        <v>6550</v>
      </c>
      <c r="R79" s="39">
        <f t="shared" si="15"/>
        <v>314400</v>
      </c>
      <c r="S79" s="32">
        <v>18</v>
      </c>
      <c r="T79" s="32">
        <v>26</v>
      </c>
      <c r="U79" s="39">
        <f t="shared" si="14"/>
        <v>81744</v>
      </c>
      <c r="V79" s="39">
        <f t="shared" si="16"/>
        <v>232656</v>
      </c>
      <c r="W79" s="63">
        <f t="shared" si="13"/>
        <v>244656</v>
      </c>
      <c r="X79" s="63">
        <f t="shared" si="10"/>
        <v>244656</v>
      </c>
      <c r="Z79" s="63">
        <f t="shared" si="11"/>
        <v>244656</v>
      </c>
      <c r="AA79" s="38">
        <v>0.01</v>
      </c>
      <c r="AB79" s="32" t="s">
        <v>239</v>
      </c>
      <c r="AC79" s="73" t="s">
        <v>240</v>
      </c>
      <c r="AD79" s="55" t="s">
        <v>239</v>
      </c>
      <c r="AE79" s="84" t="s">
        <v>240</v>
      </c>
    </row>
    <row r="80" spans="1:31" s="46" customFormat="1" ht="20.25" thickBot="1" x14ac:dyDescent="0.5">
      <c r="D80" s="46">
        <v>1</v>
      </c>
      <c r="E80" s="91"/>
      <c r="F80" s="91"/>
      <c r="G80" s="46">
        <f>H80*4</f>
        <v>736</v>
      </c>
      <c r="H80" s="46">
        <v>184</v>
      </c>
      <c r="I80" s="46">
        <v>1000</v>
      </c>
      <c r="J80" s="59">
        <f t="shared" si="9"/>
        <v>184000</v>
      </c>
      <c r="R80" s="47">
        <f t="shared" si="15"/>
        <v>0</v>
      </c>
      <c r="U80" s="47">
        <f t="shared" si="14"/>
        <v>0</v>
      </c>
      <c r="V80" s="47">
        <f t="shared" si="16"/>
        <v>0</v>
      </c>
      <c r="W80" s="64">
        <f t="shared" si="13"/>
        <v>184000</v>
      </c>
      <c r="X80" s="64">
        <f t="shared" si="10"/>
        <v>184000</v>
      </c>
      <c r="Z80" s="64">
        <f t="shared" si="11"/>
        <v>184000</v>
      </c>
      <c r="AA80" s="48">
        <v>0.01</v>
      </c>
      <c r="AB80" s="46" t="s">
        <v>239</v>
      </c>
      <c r="AC80" s="67" t="s">
        <v>240</v>
      </c>
      <c r="AD80" s="82"/>
      <c r="AE80" s="82"/>
    </row>
    <row r="81" spans="1:31" x14ac:dyDescent="0.45">
      <c r="A81" s="32">
        <v>32</v>
      </c>
      <c r="B81" s="94" t="s">
        <v>246</v>
      </c>
      <c r="C81" s="32">
        <v>3059</v>
      </c>
      <c r="D81" s="32">
        <v>3</v>
      </c>
      <c r="E81" s="89">
        <v>5</v>
      </c>
      <c r="F81" s="89">
        <v>5</v>
      </c>
      <c r="G81" s="32">
        <f t="shared" si="7"/>
        <v>25</v>
      </c>
      <c r="H81" s="32">
        <f>G81/4</f>
        <v>6.25</v>
      </c>
      <c r="I81" s="32">
        <v>2500</v>
      </c>
      <c r="J81" s="58">
        <f t="shared" si="9"/>
        <v>15625</v>
      </c>
      <c r="K81" s="32">
        <v>1</v>
      </c>
      <c r="L81" s="32" t="s">
        <v>223</v>
      </c>
      <c r="M81" s="32" t="s">
        <v>146</v>
      </c>
      <c r="N81" s="32" t="s">
        <v>201</v>
      </c>
      <c r="O81" s="32">
        <f>G81</f>
        <v>25</v>
      </c>
      <c r="P81" s="32">
        <v>100</v>
      </c>
      <c r="Q81" s="32">
        <v>6000</v>
      </c>
      <c r="R81" s="39">
        <f t="shared" si="15"/>
        <v>150000</v>
      </c>
      <c r="S81" s="32">
        <v>3</v>
      </c>
      <c r="T81" s="32">
        <v>3</v>
      </c>
      <c r="U81" s="39">
        <f t="shared" si="14"/>
        <v>4500</v>
      </c>
      <c r="V81" s="39">
        <f t="shared" si="16"/>
        <v>145500</v>
      </c>
      <c r="W81" s="63">
        <f t="shared" si="13"/>
        <v>161125</v>
      </c>
      <c r="X81" s="63">
        <f t="shared" si="10"/>
        <v>161125</v>
      </c>
      <c r="Z81" s="63">
        <f t="shared" si="11"/>
        <v>161125</v>
      </c>
      <c r="AA81" s="38">
        <v>0.3</v>
      </c>
      <c r="AB81" s="32" t="s">
        <v>247</v>
      </c>
      <c r="AC81" s="73" t="s">
        <v>248</v>
      </c>
      <c r="AD81" s="55" t="s">
        <v>249</v>
      </c>
      <c r="AE81" s="55" t="s">
        <v>250</v>
      </c>
    </row>
    <row r="82" spans="1:31" s="46" customFormat="1" ht="20.25" thickBot="1" x14ac:dyDescent="0.5">
      <c r="D82" s="46">
        <v>3</v>
      </c>
      <c r="E82" s="91">
        <v>40</v>
      </c>
      <c r="F82" s="91">
        <v>15</v>
      </c>
      <c r="G82" s="46">
        <f t="shared" si="7"/>
        <v>600</v>
      </c>
      <c r="H82" s="46">
        <f t="shared" ref="H82:H149" si="17">G82/4</f>
        <v>150</v>
      </c>
      <c r="I82" s="46">
        <v>2500</v>
      </c>
      <c r="J82" s="59">
        <f t="shared" si="9"/>
        <v>375000</v>
      </c>
      <c r="R82" s="47">
        <f t="shared" si="15"/>
        <v>0</v>
      </c>
      <c r="U82" s="47">
        <f t="shared" si="14"/>
        <v>0</v>
      </c>
      <c r="V82" s="47">
        <f t="shared" si="16"/>
        <v>0</v>
      </c>
      <c r="W82" s="64">
        <f t="shared" si="13"/>
        <v>375000</v>
      </c>
      <c r="X82" s="64">
        <f t="shared" si="10"/>
        <v>375000</v>
      </c>
      <c r="Z82" s="64">
        <f t="shared" si="11"/>
        <v>375000</v>
      </c>
      <c r="AA82" s="48">
        <v>0.3</v>
      </c>
      <c r="AB82" s="46" t="s">
        <v>247</v>
      </c>
      <c r="AC82" s="67" t="s">
        <v>248</v>
      </c>
      <c r="AD82" s="82"/>
      <c r="AE82" s="82"/>
    </row>
    <row r="83" spans="1:31" x14ac:dyDescent="0.45">
      <c r="A83" s="32">
        <v>33</v>
      </c>
      <c r="B83" s="32" t="s">
        <v>143</v>
      </c>
      <c r="C83" s="32">
        <v>2046</v>
      </c>
      <c r="D83" s="32">
        <v>3</v>
      </c>
      <c r="E83" s="89">
        <v>20</v>
      </c>
      <c r="F83" s="89">
        <v>11</v>
      </c>
      <c r="G83" s="32">
        <f t="shared" si="7"/>
        <v>220</v>
      </c>
      <c r="H83" s="32">
        <f t="shared" si="17"/>
        <v>55</v>
      </c>
      <c r="I83" s="32">
        <v>2500</v>
      </c>
      <c r="J83" s="58">
        <f t="shared" si="9"/>
        <v>137500</v>
      </c>
      <c r="K83" s="32">
        <v>1</v>
      </c>
      <c r="L83" s="32" t="s">
        <v>209</v>
      </c>
      <c r="M83" s="32" t="s">
        <v>146</v>
      </c>
      <c r="N83" s="32" t="s">
        <v>201</v>
      </c>
      <c r="O83" s="32">
        <f t="shared" ref="O83:O91" si="18">G83</f>
        <v>220</v>
      </c>
      <c r="P83" s="32">
        <v>100</v>
      </c>
      <c r="Q83" s="32">
        <v>5600</v>
      </c>
      <c r="R83" s="39">
        <f t="shared" si="15"/>
        <v>1232000</v>
      </c>
      <c r="S83" s="32">
        <v>15</v>
      </c>
      <c r="T83" s="32">
        <v>20</v>
      </c>
      <c r="U83" s="39">
        <f t="shared" si="14"/>
        <v>246400</v>
      </c>
      <c r="V83" s="39">
        <f t="shared" si="16"/>
        <v>985600</v>
      </c>
      <c r="W83" s="63">
        <f t="shared" si="13"/>
        <v>1123100</v>
      </c>
      <c r="X83" s="63">
        <f t="shared" si="10"/>
        <v>1123100</v>
      </c>
      <c r="Z83" s="63">
        <f t="shared" si="11"/>
        <v>1123100</v>
      </c>
      <c r="AA83" s="38">
        <v>0.3</v>
      </c>
      <c r="AB83" s="32" t="s">
        <v>251</v>
      </c>
      <c r="AC83" s="73" t="s">
        <v>252</v>
      </c>
      <c r="AD83" s="32" t="s">
        <v>251</v>
      </c>
      <c r="AE83" s="73" t="s">
        <v>252</v>
      </c>
    </row>
    <row r="84" spans="1:31" x14ac:dyDescent="0.45">
      <c r="D84" s="32">
        <v>3</v>
      </c>
      <c r="E84" s="89">
        <v>5</v>
      </c>
      <c r="F84" s="89">
        <v>20</v>
      </c>
      <c r="G84" s="32">
        <f t="shared" si="7"/>
        <v>100</v>
      </c>
      <c r="H84" s="32">
        <f t="shared" si="17"/>
        <v>25</v>
      </c>
      <c r="I84" s="32">
        <v>2500</v>
      </c>
      <c r="J84" s="58">
        <f t="shared" si="9"/>
        <v>62500</v>
      </c>
      <c r="R84" s="39">
        <f t="shared" si="15"/>
        <v>0</v>
      </c>
      <c r="U84" s="39">
        <f t="shared" si="14"/>
        <v>0</v>
      </c>
      <c r="V84" s="39">
        <f t="shared" si="16"/>
        <v>0</v>
      </c>
      <c r="W84" s="63">
        <f t="shared" si="13"/>
        <v>62500</v>
      </c>
      <c r="X84" s="63">
        <f t="shared" si="10"/>
        <v>62500</v>
      </c>
      <c r="Z84" s="63">
        <f t="shared" si="11"/>
        <v>62500</v>
      </c>
      <c r="AA84" s="38">
        <v>0.3</v>
      </c>
      <c r="AB84" s="32" t="s">
        <v>251</v>
      </c>
      <c r="AC84" s="73" t="s">
        <v>252</v>
      </c>
    </row>
    <row r="85" spans="1:31" x14ac:dyDescent="0.45">
      <c r="D85" s="32">
        <v>3</v>
      </c>
      <c r="E85" s="89">
        <v>10</v>
      </c>
      <c r="F85" s="89">
        <v>7.5</v>
      </c>
      <c r="G85" s="32">
        <f t="shared" ref="G85:G151" si="19">E85*F85</f>
        <v>75</v>
      </c>
      <c r="H85" s="32">
        <f t="shared" si="17"/>
        <v>18.75</v>
      </c>
      <c r="I85" s="32">
        <v>2500</v>
      </c>
      <c r="J85" s="58">
        <f t="shared" si="9"/>
        <v>46875</v>
      </c>
      <c r="K85" s="32">
        <v>2</v>
      </c>
      <c r="L85" s="32" t="s">
        <v>223</v>
      </c>
      <c r="M85" s="32" t="s">
        <v>146</v>
      </c>
      <c r="N85" s="32" t="s">
        <v>201</v>
      </c>
      <c r="O85" s="32">
        <f t="shared" si="18"/>
        <v>75</v>
      </c>
      <c r="P85" s="32">
        <v>100</v>
      </c>
      <c r="Q85" s="32">
        <v>6000</v>
      </c>
      <c r="R85" s="39">
        <f t="shared" si="15"/>
        <v>450000</v>
      </c>
      <c r="S85" s="32">
        <v>15</v>
      </c>
      <c r="T85" s="32">
        <v>20</v>
      </c>
      <c r="U85" s="39">
        <f t="shared" si="14"/>
        <v>90000</v>
      </c>
      <c r="V85" s="39">
        <f t="shared" si="16"/>
        <v>360000</v>
      </c>
      <c r="W85" s="63">
        <f t="shared" si="13"/>
        <v>406875</v>
      </c>
      <c r="X85" s="63">
        <f t="shared" si="10"/>
        <v>406875</v>
      </c>
      <c r="Z85" s="63">
        <f t="shared" si="11"/>
        <v>406875</v>
      </c>
      <c r="AA85" s="38">
        <v>0.3</v>
      </c>
      <c r="AB85" s="32" t="s">
        <v>251</v>
      </c>
      <c r="AC85" s="73" t="s">
        <v>252</v>
      </c>
      <c r="AD85" s="32" t="s">
        <v>251</v>
      </c>
      <c r="AE85" s="73" t="s">
        <v>252</v>
      </c>
    </row>
    <row r="86" spans="1:31" s="46" customFormat="1" ht="20.25" thickBot="1" x14ac:dyDescent="0.5">
      <c r="D86" s="46">
        <v>1</v>
      </c>
      <c r="E86" s="91"/>
      <c r="F86" s="91"/>
      <c r="G86" s="46">
        <f>H86*4</f>
        <v>6062</v>
      </c>
      <c r="H86" s="46">
        <v>1515.5</v>
      </c>
      <c r="I86" s="46">
        <v>2500</v>
      </c>
      <c r="J86" s="59">
        <f t="shared" si="9"/>
        <v>3788750</v>
      </c>
      <c r="R86" s="47">
        <f t="shared" si="15"/>
        <v>0</v>
      </c>
      <c r="U86" s="47">
        <f t="shared" si="14"/>
        <v>0</v>
      </c>
      <c r="V86" s="47">
        <f t="shared" si="16"/>
        <v>0</v>
      </c>
      <c r="W86" s="64">
        <f t="shared" si="13"/>
        <v>3788750</v>
      </c>
      <c r="X86" s="64">
        <f t="shared" si="10"/>
        <v>3788750</v>
      </c>
      <c r="Z86" s="64">
        <f t="shared" si="11"/>
        <v>3788750</v>
      </c>
      <c r="AA86" s="48">
        <v>0.01</v>
      </c>
      <c r="AB86" s="46" t="s">
        <v>251</v>
      </c>
      <c r="AC86" s="67" t="s">
        <v>252</v>
      </c>
      <c r="AD86" s="82"/>
      <c r="AE86" s="82"/>
    </row>
    <row r="87" spans="1:31" x14ac:dyDescent="0.45">
      <c r="A87" s="32">
        <v>34</v>
      </c>
      <c r="B87" s="32" t="s">
        <v>143</v>
      </c>
      <c r="C87" s="32">
        <v>10678</v>
      </c>
      <c r="D87" s="32">
        <v>2</v>
      </c>
      <c r="E87" s="89">
        <v>15</v>
      </c>
      <c r="F87" s="89">
        <v>12</v>
      </c>
      <c r="G87" s="32">
        <f t="shared" si="19"/>
        <v>180</v>
      </c>
      <c r="H87" s="32">
        <f t="shared" si="17"/>
        <v>45</v>
      </c>
      <c r="I87" s="32">
        <v>2500</v>
      </c>
      <c r="J87" s="58">
        <f t="shared" si="9"/>
        <v>112500</v>
      </c>
      <c r="K87" s="32">
        <v>1</v>
      </c>
      <c r="L87" s="32" t="s">
        <v>204</v>
      </c>
      <c r="M87" s="32" t="s">
        <v>146</v>
      </c>
      <c r="N87" s="32" t="s">
        <v>241</v>
      </c>
      <c r="O87" s="32">
        <f t="shared" si="18"/>
        <v>180</v>
      </c>
      <c r="P87" s="32">
        <v>100</v>
      </c>
      <c r="Q87" s="32">
        <v>6550</v>
      </c>
      <c r="R87" s="39">
        <f t="shared" si="15"/>
        <v>1179000</v>
      </c>
      <c r="S87" s="32">
        <v>18</v>
      </c>
      <c r="T87" s="32">
        <v>26</v>
      </c>
      <c r="U87" s="39">
        <f t="shared" si="14"/>
        <v>306540</v>
      </c>
      <c r="V87" s="39">
        <f t="shared" si="16"/>
        <v>872460</v>
      </c>
      <c r="W87" s="63">
        <f t="shared" si="13"/>
        <v>984960</v>
      </c>
      <c r="X87" s="63">
        <f t="shared" si="10"/>
        <v>984960</v>
      </c>
      <c r="Z87" s="63">
        <f t="shared" si="11"/>
        <v>984960</v>
      </c>
      <c r="AA87" s="38">
        <v>0.01</v>
      </c>
      <c r="AB87" s="32" t="s">
        <v>253</v>
      </c>
      <c r="AC87" s="32" t="s">
        <v>254</v>
      </c>
      <c r="AD87" s="55" t="s">
        <v>255</v>
      </c>
      <c r="AE87" s="32" t="s">
        <v>254</v>
      </c>
    </row>
    <row r="88" spans="1:31" x14ac:dyDescent="0.45">
      <c r="D88" s="32">
        <v>3</v>
      </c>
      <c r="E88" s="89">
        <v>15</v>
      </c>
      <c r="F88" s="89">
        <v>6</v>
      </c>
      <c r="G88" s="32">
        <f t="shared" si="19"/>
        <v>90</v>
      </c>
      <c r="H88" s="32">
        <f t="shared" si="17"/>
        <v>22.5</v>
      </c>
      <c r="I88" s="32">
        <v>2500</v>
      </c>
      <c r="J88" s="58">
        <f t="shared" si="9"/>
        <v>56250</v>
      </c>
      <c r="K88" s="32">
        <v>2</v>
      </c>
      <c r="L88" s="32" t="s">
        <v>204</v>
      </c>
      <c r="M88" s="32" t="s">
        <v>146</v>
      </c>
      <c r="N88" s="32" t="s">
        <v>256</v>
      </c>
      <c r="O88" s="32">
        <f t="shared" si="18"/>
        <v>90</v>
      </c>
      <c r="P88" s="32">
        <v>100</v>
      </c>
      <c r="Q88" s="32">
        <v>6550</v>
      </c>
      <c r="R88" s="39">
        <f t="shared" si="15"/>
        <v>589500</v>
      </c>
      <c r="S88" s="32">
        <v>18</v>
      </c>
      <c r="T88" s="32">
        <v>26</v>
      </c>
      <c r="U88" s="39">
        <f t="shared" si="14"/>
        <v>153270</v>
      </c>
      <c r="V88" s="39">
        <f t="shared" si="16"/>
        <v>436230</v>
      </c>
      <c r="W88" s="63">
        <f t="shared" si="13"/>
        <v>492480</v>
      </c>
      <c r="X88" s="63">
        <f t="shared" si="10"/>
        <v>492480</v>
      </c>
      <c r="Z88" s="63">
        <f t="shared" si="11"/>
        <v>492480</v>
      </c>
      <c r="AA88" s="38">
        <v>0.3</v>
      </c>
      <c r="AB88" s="32" t="s">
        <v>253</v>
      </c>
      <c r="AC88" s="32" t="s">
        <v>254</v>
      </c>
      <c r="AD88" s="55" t="s">
        <v>255</v>
      </c>
      <c r="AE88" s="32" t="s">
        <v>254</v>
      </c>
    </row>
    <row r="89" spans="1:31" s="46" customFormat="1" ht="20.25" thickBot="1" x14ac:dyDescent="0.5">
      <c r="D89" s="46">
        <v>1</v>
      </c>
      <c r="E89" s="91"/>
      <c r="F89" s="91"/>
      <c r="G89" s="46">
        <v>17454</v>
      </c>
      <c r="H89" s="46">
        <v>4363.5</v>
      </c>
      <c r="I89" s="46">
        <v>2500</v>
      </c>
      <c r="J89" s="59">
        <f t="shared" si="9"/>
        <v>10908750</v>
      </c>
      <c r="R89" s="47">
        <f t="shared" si="15"/>
        <v>0</v>
      </c>
      <c r="U89" s="47">
        <f t="shared" si="14"/>
        <v>0</v>
      </c>
      <c r="V89" s="47">
        <f t="shared" si="16"/>
        <v>0</v>
      </c>
      <c r="W89" s="64">
        <f t="shared" si="13"/>
        <v>10908750</v>
      </c>
      <c r="X89" s="64">
        <f t="shared" si="10"/>
        <v>10908750</v>
      </c>
      <c r="Z89" s="64">
        <f t="shared" si="11"/>
        <v>10908750</v>
      </c>
      <c r="AA89" s="48">
        <v>0.01</v>
      </c>
      <c r="AB89" s="46" t="s">
        <v>253</v>
      </c>
      <c r="AC89" s="46" t="s">
        <v>254</v>
      </c>
      <c r="AD89" s="82"/>
      <c r="AE89" s="82"/>
    </row>
    <row r="90" spans="1:31" x14ac:dyDescent="0.45">
      <c r="A90" s="32">
        <v>35</v>
      </c>
      <c r="B90" s="32" t="s">
        <v>143</v>
      </c>
      <c r="C90" s="32">
        <v>2063</v>
      </c>
      <c r="D90" s="32">
        <v>2</v>
      </c>
      <c r="E90" s="89">
        <v>5</v>
      </c>
      <c r="F90" s="89">
        <v>8</v>
      </c>
      <c r="G90" s="32">
        <f t="shared" si="19"/>
        <v>40</v>
      </c>
      <c r="H90" s="32">
        <f t="shared" si="17"/>
        <v>10</v>
      </c>
      <c r="I90" s="32">
        <v>2500</v>
      </c>
      <c r="J90" s="58">
        <f t="shared" si="9"/>
        <v>25000</v>
      </c>
      <c r="K90" s="32">
        <v>1</v>
      </c>
      <c r="L90" s="32" t="s">
        <v>204</v>
      </c>
      <c r="M90" s="32" t="s">
        <v>146</v>
      </c>
      <c r="N90" s="32" t="s">
        <v>241</v>
      </c>
      <c r="O90" s="32">
        <f t="shared" si="18"/>
        <v>40</v>
      </c>
      <c r="P90" s="32">
        <v>100</v>
      </c>
      <c r="Q90" s="32">
        <v>6550</v>
      </c>
      <c r="R90" s="39">
        <f t="shared" si="15"/>
        <v>262000</v>
      </c>
      <c r="S90" s="32">
        <v>10</v>
      </c>
      <c r="T90" s="32">
        <v>10</v>
      </c>
      <c r="U90" s="39">
        <f t="shared" si="14"/>
        <v>26200</v>
      </c>
      <c r="V90" s="39">
        <f t="shared" si="16"/>
        <v>235800</v>
      </c>
      <c r="W90" s="63">
        <f t="shared" si="13"/>
        <v>260800</v>
      </c>
      <c r="X90" s="63">
        <f t="shared" si="10"/>
        <v>260800</v>
      </c>
      <c r="Z90" s="63">
        <f t="shared" si="11"/>
        <v>260800</v>
      </c>
      <c r="AA90" s="38">
        <v>0.01</v>
      </c>
      <c r="AB90" s="32" t="s">
        <v>257</v>
      </c>
      <c r="AC90" s="32" t="s">
        <v>258</v>
      </c>
      <c r="AD90" s="32" t="s">
        <v>257</v>
      </c>
      <c r="AE90" s="32" t="s">
        <v>258</v>
      </c>
    </row>
    <row r="91" spans="1:31" x14ac:dyDescent="0.45">
      <c r="D91" s="32">
        <v>3</v>
      </c>
      <c r="E91" s="89">
        <v>9</v>
      </c>
      <c r="F91" s="89">
        <v>7</v>
      </c>
      <c r="G91" s="32">
        <f t="shared" si="19"/>
        <v>63</v>
      </c>
      <c r="H91" s="32">
        <f t="shared" si="17"/>
        <v>15.75</v>
      </c>
      <c r="I91" s="32">
        <v>2500</v>
      </c>
      <c r="J91" s="58">
        <f t="shared" si="9"/>
        <v>39375</v>
      </c>
      <c r="K91" s="32">
        <v>2</v>
      </c>
      <c r="L91" s="32" t="s">
        <v>259</v>
      </c>
      <c r="M91" s="32" t="s">
        <v>146</v>
      </c>
      <c r="N91" s="32" t="s">
        <v>201</v>
      </c>
      <c r="O91" s="32">
        <f t="shared" si="18"/>
        <v>63</v>
      </c>
      <c r="P91" s="32">
        <v>100</v>
      </c>
      <c r="Q91" s="32">
        <v>5550</v>
      </c>
      <c r="R91" s="39">
        <f t="shared" si="15"/>
        <v>349650</v>
      </c>
      <c r="S91" s="32">
        <v>10</v>
      </c>
      <c r="T91" s="32">
        <v>10</v>
      </c>
      <c r="U91" s="39">
        <f t="shared" si="14"/>
        <v>34965</v>
      </c>
      <c r="V91" s="39">
        <f t="shared" ref="V91:V116" si="20">R91-U91</f>
        <v>314685</v>
      </c>
      <c r="W91" s="63">
        <f t="shared" si="13"/>
        <v>354060</v>
      </c>
      <c r="X91" s="63">
        <f t="shared" si="10"/>
        <v>354060</v>
      </c>
      <c r="Z91" s="63">
        <f t="shared" si="11"/>
        <v>354060</v>
      </c>
      <c r="AA91" s="38">
        <v>0.3</v>
      </c>
      <c r="AB91" s="32" t="s">
        <v>257</v>
      </c>
      <c r="AC91" s="32" t="s">
        <v>258</v>
      </c>
      <c r="AD91" s="32" t="s">
        <v>257</v>
      </c>
      <c r="AE91" s="32" t="s">
        <v>258</v>
      </c>
    </row>
    <row r="92" spans="1:31" s="46" customFormat="1" ht="20.25" thickBot="1" x14ac:dyDescent="0.5">
      <c r="D92" s="46">
        <v>1</v>
      </c>
      <c r="E92" s="91"/>
      <c r="F92" s="91"/>
      <c r="G92" s="46">
        <v>137</v>
      </c>
      <c r="H92" s="46">
        <v>34.25</v>
      </c>
      <c r="I92" s="46">
        <v>2500</v>
      </c>
      <c r="J92" s="59">
        <f t="shared" si="9"/>
        <v>85625</v>
      </c>
      <c r="R92" s="47">
        <f t="shared" si="15"/>
        <v>0</v>
      </c>
      <c r="U92" s="47">
        <f t="shared" si="14"/>
        <v>0</v>
      </c>
      <c r="V92" s="47">
        <f t="shared" si="20"/>
        <v>0</v>
      </c>
      <c r="W92" s="64">
        <f t="shared" si="13"/>
        <v>85625</v>
      </c>
      <c r="X92" s="64">
        <f t="shared" si="10"/>
        <v>85625</v>
      </c>
      <c r="Z92" s="64">
        <f t="shared" si="11"/>
        <v>85625</v>
      </c>
      <c r="AA92" s="48">
        <v>0.01</v>
      </c>
      <c r="AB92" s="46" t="s">
        <v>257</v>
      </c>
      <c r="AC92" s="46" t="s">
        <v>258</v>
      </c>
      <c r="AD92" s="82"/>
      <c r="AE92" s="82"/>
    </row>
    <row r="93" spans="1:31" x14ac:dyDescent="0.45">
      <c r="A93" s="32">
        <v>36</v>
      </c>
      <c r="B93" s="32" t="s">
        <v>143</v>
      </c>
      <c r="C93" s="32">
        <v>2052</v>
      </c>
      <c r="D93" s="32">
        <v>2</v>
      </c>
      <c r="E93" s="89">
        <v>5</v>
      </c>
      <c r="F93" s="89">
        <v>16</v>
      </c>
      <c r="G93" s="32">
        <f t="shared" si="19"/>
        <v>80</v>
      </c>
      <c r="H93" s="32">
        <f t="shared" si="17"/>
        <v>20</v>
      </c>
      <c r="I93" s="32">
        <v>2500</v>
      </c>
      <c r="J93" s="58">
        <f t="shared" si="9"/>
        <v>50000</v>
      </c>
      <c r="K93" s="32">
        <v>1</v>
      </c>
      <c r="L93" s="32" t="s">
        <v>204</v>
      </c>
      <c r="M93" s="32" t="s">
        <v>146</v>
      </c>
      <c r="N93" s="32" t="s">
        <v>241</v>
      </c>
      <c r="O93" s="32">
        <f t="shared" ref="O93:O159" si="21">H93*4</f>
        <v>80</v>
      </c>
      <c r="P93" s="32">
        <v>100</v>
      </c>
      <c r="Q93" s="32">
        <v>6550</v>
      </c>
      <c r="R93" s="39">
        <f t="shared" si="15"/>
        <v>524000</v>
      </c>
      <c r="S93" s="32">
        <v>7</v>
      </c>
      <c r="T93" s="32">
        <v>7</v>
      </c>
      <c r="U93" s="39">
        <f t="shared" si="14"/>
        <v>36680</v>
      </c>
      <c r="V93" s="39">
        <f t="shared" si="20"/>
        <v>487320</v>
      </c>
      <c r="W93" s="63">
        <f t="shared" si="13"/>
        <v>537320</v>
      </c>
      <c r="X93" s="63">
        <f t="shared" si="10"/>
        <v>537320</v>
      </c>
      <c r="Z93" s="63">
        <f t="shared" si="11"/>
        <v>537320</v>
      </c>
      <c r="AA93" s="38">
        <v>0.01</v>
      </c>
      <c r="AB93" s="32" t="s">
        <v>260</v>
      </c>
      <c r="AC93" s="32" t="s">
        <v>261</v>
      </c>
      <c r="AD93" s="32" t="s">
        <v>262</v>
      </c>
      <c r="AE93" s="55" t="s">
        <v>263</v>
      </c>
    </row>
    <row r="94" spans="1:31" x14ac:dyDescent="0.45">
      <c r="D94" s="32">
        <v>3</v>
      </c>
      <c r="E94" s="89">
        <v>5</v>
      </c>
      <c r="F94" s="89">
        <v>4</v>
      </c>
      <c r="G94" s="32">
        <f t="shared" si="19"/>
        <v>20</v>
      </c>
      <c r="H94" s="32">
        <f t="shared" si="17"/>
        <v>5</v>
      </c>
      <c r="I94" s="32">
        <v>2500</v>
      </c>
      <c r="J94" s="58">
        <f t="shared" si="9"/>
        <v>12500</v>
      </c>
      <c r="K94" s="32">
        <v>2</v>
      </c>
      <c r="L94" s="32" t="s">
        <v>204</v>
      </c>
      <c r="M94" s="32" t="s">
        <v>146</v>
      </c>
      <c r="N94" s="32" t="s">
        <v>241</v>
      </c>
      <c r="O94" s="32">
        <f t="shared" si="21"/>
        <v>20</v>
      </c>
      <c r="P94" s="32">
        <v>100</v>
      </c>
      <c r="Q94" s="32">
        <v>6550</v>
      </c>
      <c r="R94" s="39">
        <f t="shared" si="15"/>
        <v>131000</v>
      </c>
      <c r="S94" s="32">
        <v>7</v>
      </c>
      <c r="T94" s="32">
        <v>7</v>
      </c>
      <c r="U94" s="39">
        <f t="shared" si="14"/>
        <v>9170</v>
      </c>
      <c r="V94" s="39">
        <f t="shared" si="20"/>
        <v>121830</v>
      </c>
      <c r="W94" s="63">
        <f t="shared" si="13"/>
        <v>134330</v>
      </c>
      <c r="X94" s="63">
        <f t="shared" si="10"/>
        <v>134330</v>
      </c>
      <c r="Z94" s="63">
        <f t="shared" si="11"/>
        <v>134330</v>
      </c>
      <c r="AA94" s="38">
        <v>0.3</v>
      </c>
      <c r="AB94" s="32" t="s">
        <v>260</v>
      </c>
      <c r="AC94" s="32" t="s">
        <v>261</v>
      </c>
      <c r="AD94" s="32" t="s">
        <v>262</v>
      </c>
      <c r="AE94" s="55" t="s">
        <v>263</v>
      </c>
    </row>
    <row r="95" spans="1:31" s="46" customFormat="1" ht="20.25" thickBot="1" x14ac:dyDescent="0.5">
      <c r="D95" s="46">
        <v>1</v>
      </c>
      <c r="E95" s="91"/>
      <c r="F95" s="91"/>
      <c r="G95" s="46">
        <v>12</v>
      </c>
      <c r="H95" s="46">
        <v>3</v>
      </c>
      <c r="I95" s="46">
        <v>2500</v>
      </c>
      <c r="J95" s="59">
        <f t="shared" si="9"/>
        <v>7500</v>
      </c>
      <c r="R95" s="47">
        <f t="shared" si="15"/>
        <v>0</v>
      </c>
      <c r="U95" s="47">
        <f t="shared" si="14"/>
        <v>0</v>
      </c>
      <c r="V95" s="47">
        <f t="shared" si="20"/>
        <v>0</v>
      </c>
      <c r="W95" s="64">
        <f t="shared" si="13"/>
        <v>7500</v>
      </c>
      <c r="X95" s="64">
        <f t="shared" si="10"/>
        <v>7500</v>
      </c>
      <c r="Z95" s="64">
        <f t="shared" si="11"/>
        <v>7500</v>
      </c>
      <c r="AA95" s="48">
        <v>0.01</v>
      </c>
      <c r="AB95" s="46" t="s">
        <v>260</v>
      </c>
      <c r="AC95" s="46" t="s">
        <v>261</v>
      </c>
      <c r="AD95" s="82"/>
      <c r="AE95" s="82"/>
    </row>
    <row r="96" spans="1:31" x14ac:dyDescent="0.45">
      <c r="A96" s="32">
        <v>37</v>
      </c>
      <c r="B96" s="32" t="s">
        <v>143</v>
      </c>
      <c r="C96" s="32">
        <v>30379</v>
      </c>
      <c r="D96" s="32">
        <v>3</v>
      </c>
      <c r="E96" s="89">
        <v>32</v>
      </c>
      <c r="F96" s="89">
        <v>10</v>
      </c>
      <c r="G96" s="32">
        <f t="shared" si="19"/>
        <v>320</v>
      </c>
      <c r="H96" s="32">
        <f t="shared" si="17"/>
        <v>80</v>
      </c>
      <c r="I96" s="32">
        <v>2500</v>
      </c>
      <c r="J96" s="58">
        <f t="shared" si="9"/>
        <v>200000</v>
      </c>
      <c r="K96" s="32">
        <v>1</v>
      </c>
      <c r="L96" s="32" t="s">
        <v>200</v>
      </c>
      <c r="M96" s="32" t="s">
        <v>146</v>
      </c>
      <c r="N96" s="32" t="s">
        <v>201</v>
      </c>
      <c r="O96" s="32">
        <f t="shared" si="21"/>
        <v>320</v>
      </c>
      <c r="P96" s="32">
        <v>100</v>
      </c>
      <c r="Q96" s="32">
        <v>6650</v>
      </c>
      <c r="R96" s="39">
        <f t="shared" si="15"/>
        <v>2128000</v>
      </c>
      <c r="S96" s="32">
        <v>10</v>
      </c>
      <c r="T96" s="32">
        <v>10</v>
      </c>
      <c r="U96" s="39">
        <f t="shared" si="14"/>
        <v>212800</v>
      </c>
      <c r="V96" s="39">
        <f t="shared" si="20"/>
        <v>1915200</v>
      </c>
      <c r="W96" s="63">
        <f t="shared" si="13"/>
        <v>2115200</v>
      </c>
      <c r="X96" s="63">
        <f t="shared" si="10"/>
        <v>2115200</v>
      </c>
      <c r="Z96" s="63">
        <f t="shared" si="11"/>
        <v>2115200</v>
      </c>
      <c r="AA96" s="38">
        <v>0.3</v>
      </c>
      <c r="AB96" s="32" t="s">
        <v>264</v>
      </c>
      <c r="AC96" s="32" t="s">
        <v>265</v>
      </c>
      <c r="AD96" s="32" t="s">
        <v>264</v>
      </c>
      <c r="AE96" s="32" t="s">
        <v>265</v>
      </c>
    </row>
    <row r="97" spans="1:31" s="49" customFormat="1" x14ac:dyDescent="0.45">
      <c r="D97" s="49">
        <v>3</v>
      </c>
      <c r="E97" s="89"/>
      <c r="F97" s="89"/>
      <c r="G97" s="49">
        <v>248</v>
      </c>
      <c r="H97" s="49">
        <v>62</v>
      </c>
      <c r="I97" s="49">
        <v>2500</v>
      </c>
      <c r="J97" s="60">
        <f t="shared" si="9"/>
        <v>155000</v>
      </c>
      <c r="R97" s="50">
        <f t="shared" si="15"/>
        <v>0</v>
      </c>
      <c r="U97" s="50">
        <f t="shared" si="14"/>
        <v>0</v>
      </c>
      <c r="V97" s="50">
        <f t="shared" si="20"/>
        <v>0</v>
      </c>
      <c r="W97" s="65">
        <f t="shared" si="13"/>
        <v>155000</v>
      </c>
      <c r="X97" s="65">
        <f t="shared" si="10"/>
        <v>155000</v>
      </c>
      <c r="Z97" s="65">
        <f t="shared" si="11"/>
        <v>155000</v>
      </c>
      <c r="AA97" s="51">
        <v>0.3</v>
      </c>
      <c r="AB97" s="49" t="s">
        <v>264</v>
      </c>
      <c r="AC97" s="49" t="s">
        <v>265</v>
      </c>
      <c r="AD97" s="83"/>
      <c r="AE97" s="83"/>
    </row>
    <row r="98" spans="1:31" s="49" customFormat="1" x14ac:dyDescent="0.45">
      <c r="A98" s="49">
        <v>38</v>
      </c>
      <c r="B98" s="49" t="s">
        <v>143</v>
      </c>
      <c r="C98" s="49">
        <v>7754</v>
      </c>
      <c r="D98" s="49">
        <v>3</v>
      </c>
      <c r="E98" s="89"/>
      <c r="F98" s="89"/>
      <c r="G98" s="49">
        <v>201.6</v>
      </c>
      <c r="H98" s="49">
        <v>50.4</v>
      </c>
      <c r="I98" s="49">
        <v>2500</v>
      </c>
      <c r="J98" s="60">
        <f t="shared" si="9"/>
        <v>126000</v>
      </c>
      <c r="R98" s="50">
        <f t="shared" si="15"/>
        <v>0</v>
      </c>
      <c r="U98" s="50">
        <f t="shared" si="14"/>
        <v>0</v>
      </c>
      <c r="V98" s="50">
        <f t="shared" si="20"/>
        <v>0</v>
      </c>
      <c r="W98" s="65">
        <f t="shared" si="13"/>
        <v>126000</v>
      </c>
      <c r="X98" s="65">
        <f t="shared" si="10"/>
        <v>126000</v>
      </c>
      <c r="Z98" s="65">
        <f t="shared" si="11"/>
        <v>126000</v>
      </c>
      <c r="AA98" s="51">
        <v>0.3</v>
      </c>
      <c r="AB98" s="49" t="s">
        <v>264</v>
      </c>
      <c r="AC98" s="49" t="s">
        <v>265</v>
      </c>
      <c r="AD98" s="83"/>
      <c r="AE98" s="83"/>
    </row>
    <row r="99" spans="1:31" s="46" customFormat="1" ht="20.25" thickBot="1" x14ac:dyDescent="0.5">
      <c r="A99" s="46">
        <v>39</v>
      </c>
      <c r="B99" s="46" t="s">
        <v>143</v>
      </c>
      <c r="C99" s="46">
        <v>7755</v>
      </c>
      <c r="D99" s="46">
        <v>3</v>
      </c>
      <c r="E99" s="91"/>
      <c r="F99" s="91"/>
      <c r="G99" s="46">
        <v>202</v>
      </c>
      <c r="H99" s="46">
        <v>50.5</v>
      </c>
      <c r="I99" s="46">
        <v>2500</v>
      </c>
      <c r="J99" s="59">
        <f t="shared" si="9"/>
        <v>126250</v>
      </c>
      <c r="R99" s="47">
        <f t="shared" si="15"/>
        <v>0</v>
      </c>
      <c r="U99" s="47">
        <f t="shared" si="14"/>
        <v>0</v>
      </c>
      <c r="V99" s="47">
        <f t="shared" si="20"/>
        <v>0</v>
      </c>
      <c r="W99" s="64">
        <f t="shared" si="13"/>
        <v>126250</v>
      </c>
      <c r="X99" s="64">
        <f t="shared" si="10"/>
        <v>126250</v>
      </c>
      <c r="Z99" s="64">
        <f t="shared" si="11"/>
        <v>126250</v>
      </c>
      <c r="AA99" s="48">
        <v>0.3</v>
      </c>
      <c r="AB99" s="46" t="s">
        <v>264</v>
      </c>
      <c r="AC99" s="46" t="s">
        <v>265</v>
      </c>
      <c r="AD99" s="82"/>
      <c r="AE99" s="82"/>
    </row>
    <row r="100" spans="1:31" x14ac:dyDescent="0.45">
      <c r="A100" s="32">
        <v>40</v>
      </c>
      <c r="B100" s="32" t="s">
        <v>143</v>
      </c>
      <c r="C100" s="32">
        <v>27674</v>
      </c>
      <c r="D100" s="32">
        <v>2</v>
      </c>
      <c r="E100" s="89">
        <v>50</v>
      </c>
      <c r="F100" s="89">
        <v>14</v>
      </c>
      <c r="G100" s="32">
        <f t="shared" si="19"/>
        <v>700</v>
      </c>
      <c r="H100" s="32">
        <f t="shared" si="17"/>
        <v>175</v>
      </c>
      <c r="I100" s="32">
        <v>1350</v>
      </c>
      <c r="J100" s="58">
        <f t="shared" si="9"/>
        <v>236250</v>
      </c>
      <c r="K100" s="32">
        <v>1</v>
      </c>
      <c r="L100" s="32" t="s">
        <v>200</v>
      </c>
      <c r="M100" s="32" t="s">
        <v>146</v>
      </c>
      <c r="N100" s="32" t="s">
        <v>241</v>
      </c>
      <c r="O100" s="32">
        <f t="shared" si="21"/>
        <v>700</v>
      </c>
      <c r="P100" s="32">
        <v>100</v>
      </c>
      <c r="Q100" s="32">
        <v>6650</v>
      </c>
      <c r="R100" s="39">
        <f t="shared" si="15"/>
        <v>4655000</v>
      </c>
      <c r="S100" s="32">
        <v>20</v>
      </c>
      <c r="T100" s="32">
        <v>30</v>
      </c>
      <c r="U100" s="39">
        <f t="shared" si="14"/>
        <v>1396500</v>
      </c>
      <c r="V100" s="39">
        <f t="shared" si="20"/>
        <v>3258500</v>
      </c>
      <c r="W100" s="63">
        <f t="shared" si="13"/>
        <v>3494750</v>
      </c>
      <c r="X100" s="63">
        <f t="shared" si="10"/>
        <v>3494750</v>
      </c>
      <c r="Z100" s="63">
        <f t="shared" si="11"/>
        <v>3494750</v>
      </c>
      <c r="AA100" s="38">
        <v>0.01</v>
      </c>
      <c r="AB100" s="32" t="s">
        <v>266</v>
      </c>
      <c r="AC100" s="32" t="s">
        <v>269</v>
      </c>
      <c r="AD100" s="55" t="s">
        <v>267</v>
      </c>
      <c r="AE100" s="55" t="s">
        <v>268</v>
      </c>
    </row>
    <row r="101" spans="1:31" s="98" customFormat="1" x14ac:dyDescent="0.45">
      <c r="D101" s="98">
        <v>3</v>
      </c>
      <c r="E101" s="158">
        <v>8.6</v>
      </c>
      <c r="F101" s="158">
        <v>14</v>
      </c>
      <c r="G101" s="98">
        <f t="shared" si="19"/>
        <v>120.39999999999999</v>
      </c>
      <c r="H101" s="98">
        <f t="shared" si="17"/>
        <v>30.099999999999998</v>
      </c>
      <c r="I101" s="98">
        <v>1350</v>
      </c>
      <c r="J101" s="159">
        <f t="shared" si="9"/>
        <v>40635</v>
      </c>
      <c r="K101" s="98">
        <v>2</v>
      </c>
      <c r="L101" s="98" t="s">
        <v>223</v>
      </c>
      <c r="M101" s="98" t="s">
        <v>146</v>
      </c>
      <c r="N101" s="98" t="s">
        <v>201</v>
      </c>
      <c r="O101" s="98">
        <f t="shared" si="21"/>
        <v>120.39999999999999</v>
      </c>
      <c r="P101" s="98">
        <v>100</v>
      </c>
      <c r="Q101" s="98">
        <v>6000</v>
      </c>
      <c r="R101" s="160">
        <f t="shared" si="15"/>
        <v>722400</v>
      </c>
      <c r="S101" s="98">
        <v>20</v>
      </c>
      <c r="T101" s="98">
        <v>30</v>
      </c>
      <c r="U101" s="160">
        <f t="shared" si="14"/>
        <v>216720</v>
      </c>
      <c r="V101" s="160">
        <f t="shared" si="20"/>
        <v>505680</v>
      </c>
      <c r="W101" s="161">
        <f t="shared" si="13"/>
        <v>546315</v>
      </c>
      <c r="X101" s="161">
        <f t="shared" si="10"/>
        <v>546315</v>
      </c>
      <c r="Z101" s="161">
        <f t="shared" si="11"/>
        <v>546315</v>
      </c>
      <c r="AA101" s="162">
        <v>0.3</v>
      </c>
      <c r="AB101" s="98" t="s">
        <v>266</v>
      </c>
      <c r="AC101" s="98" t="s">
        <v>269</v>
      </c>
      <c r="AD101" s="163" t="s">
        <v>267</v>
      </c>
      <c r="AE101" s="163" t="s">
        <v>268</v>
      </c>
    </row>
    <row r="102" spans="1:31" s="46" customFormat="1" ht="20.25" thickBot="1" x14ac:dyDescent="0.5">
      <c r="D102" s="46">
        <v>1</v>
      </c>
      <c r="E102" s="91"/>
      <c r="F102" s="91"/>
      <c r="G102" s="46">
        <v>7955.6</v>
      </c>
      <c r="H102" s="46">
        <v>1988.9</v>
      </c>
      <c r="I102" s="46">
        <v>1350</v>
      </c>
      <c r="J102" s="59">
        <f t="shared" si="9"/>
        <v>2685015</v>
      </c>
      <c r="R102" s="47">
        <f t="shared" si="15"/>
        <v>0</v>
      </c>
      <c r="U102" s="47">
        <f t="shared" si="14"/>
        <v>0</v>
      </c>
      <c r="V102" s="47">
        <f t="shared" si="20"/>
        <v>0</v>
      </c>
      <c r="W102" s="64">
        <f t="shared" si="13"/>
        <v>2685015</v>
      </c>
      <c r="X102" s="64">
        <f t="shared" si="10"/>
        <v>2685015</v>
      </c>
      <c r="Z102" s="64">
        <f t="shared" si="11"/>
        <v>2685015</v>
      </c>
      <c r="AA102" s="48">
        <v>0.01</v>
      </c>
      <c r="AB102" s="46" t="s">
        <v>266</v>
      </c>
      <c r="AC102" s="46" t="s">
        <v>269</v>
      </c>
      <c r="AD102" s="82"/>
      <c r="AE102" s="82"/>
    </row>
    <row r="103" spans="1:31" x14ac:dyDescent="0.45">
      <c r="A103" s="32">
        <v>41</v>
      </c>
      <c r="B103" s="32" t="s">
        <v>143</v>
      </c>
      <c r="C103" s="32">
        <v>22899</v>
      </c>
      <c r="D103" s="32">
        <v>2</v>
      </c>
      <c r="E103" s="89">
        <v>7.5</v>
      </c>
      <c r="F103" s="89">
        <v>20</v>
      </c>
      <c r="G103" s="32">
        <f t="shared" si="19"/>
        <v>150</v>
      </c>
      <c r="H103" s="32">
        <f t="shared" si="17"/>
        <v>37.5</v>
      </c>
      <c r="I103" s="32">
        <v>2500</v>
      </c>
      <c r="J103" s="58">
        <f t="shared" si="9"/>
        <v>93750</v>
      </c>
      <c r="K103" s="32">
        <v>1</v>
      </c>
      <c r="L103" s="32" t="s">
        <v>204</v>
      </c>
      <c r="M103" s="32" t="s">
        <v>146</v>
      </c>
      <c r="N103" s="32" t="s">
        <v>241</v>
      </c>
      <c r="O103" s="32">
        <f t="shared" si="21"/>
        <v>150</v>
      </c>
      <c r="P103" s="32">
        <v>100</v>
      </c>
      <c r="Q103" s="32">
        <v>6550</v>
      </c>
      <c r="R103" s="39">
        <f t="shared" si="15"/>
        <v>982500</v>
      </c>
      <c r="S103" s="32">
        <v>13</v>
      </c>
      <c r="T103" s="32">
        <v>16</v>
      </c>
      <c r="U103" s="39">
        <f t="shared" si="14"/>
        <v>157200</v>
      </c>
      <c r="V103" s="39">
        <f t="shared" si="20"/>
        <v>825300</v>
      </c>
      <c r="W103" s="63">
        <f t="shared" si="13"/>
        <v>919050</v>
      </c>
      <c r="X103" s="63">
        <f t="shared" si="10"/>
        <v>919050</v>
      </c>
      <c r="Z103" s="63">
        <f t="shared" si="11"/>
        <v>919050</v>
      </c>
      <c r="AA103" s="38">
        <v>0.01</v>
      </c>
      <c r="AB103" s="32" t="s">
        <v>270</v>
      </c>
      <c r="AC103" s="32" t="s">
        <v>271</v>
      </c>
      <c r="AD103" s="32" t="s">
        <v>270</v>
      </c>
      <c r="AE103" s="32" t="s">
        <v>271</v>
      </c>
    </row>
    <row r="104" spans="1:31" s="98" customFormat="1" x14ac:dyDescent="0.45">
      <c r="D104" s="98">
        <v>3</v>
      </c>
      <c r="E104" s="158">
        <v>3</v>
      </c>
      <c r="F104" s="158">
        <v>5</v>
      </c>
      <c r="G104" s="98">
        <f t="shared" si="19"/>
        <v>15</v>
      </c>
      <c r="H104" s="98">
        <f t="shared" si="17"/>
        <v>3.75</v>
      </c>
      <c r="I104" s="98">
        <v>2500</v>
      </c>
      <c r="J104" s="159">
        <f t="shared" si="9"/>
        <v>9375</v>
      </c>
      <c r="K104" s="98">
        <v>2</v>
      </c>
      <c r="L104" s="98" t="s">
        <v>204</v>
      </c>
      <c r="M104" s="98" t="s">
        <v>146</v>
      </c>
      <c r="N104" s="98" t="s">
        <v>201</v>
      </c>
      <c r="O104" s="98">
        <f t="shared" si="21"/>
        <v>15</v>
      </c>
      <c r="P104" s="98">
        <v>100</v>
      </c>
      <c r="Q104" s="98">
        <v>6550</v>
      </c>
      <c r="R104" s="160">
        <f t="shared" si="15"/>
        <v>98250</v>
      </c>
      <c r="S104" s="98">
        <v>13</v>
      </c>
      <c r="T104" s="98">
        <v>16</v>
      </c>
      <c r="U104" s="160">
        <f t="shared" si="14"/>
        <v>15720</v>
      </c>
      <c r="V104" s="160">
        <f t="shared" si="20"/>
        <v>82530</v>
      </c>
      <c r="W104" s="161">
        <f t="shared" si="13"/>
        <v>91905</v>
      </c>
      <c r="X104" s="161">
        <f t="shared" si="10"/>
        <v>91905</v>
      </c>
      <c r="Z104" s="161">
        <f t="shared" si="11"/>
        <v>91905</v>
      </c>
      <c r="AA104" s="162">
        <v>0.3</v>
      </c>
      <c r="AB104" s="98" t="s">
        <v>270</v>
      </c>
      <c r="AC104" s="98" t="s">
        <v>271</v>
      </c>
      <c r="AD104" s="98" t="s">
        <v>270</v>
      </c>
      <c r="AE104" s="98" t="s">
        <v>271</v>
      </c>
    </row>
    <row r="105" spans="1:31" s="46" customFormat="1" ht="20.25" thickBot="1" x14ac:dyDescent="0.5">
      <c r="D105" s="46">
        <v>1</v>
      </c>
      <c r="E105" s="91"/>
      <c r="F105" s="91"/>
      <c r="G105" s="46">
        <v>79</v>
      </c>
      <c r="H105" s="46">
        <v>19.75</v>
      </c>
      <c r="I105" s="46">
        <v>2500</v>
      </c>
      <c r="J105" s="59">
        <f t="shared" si="9"/>
        <v>49375</v>
      </c>
      <c r="R105" s="47">
        <f t="shared" si="15"/>
        <v>0</v>
      </c>
      <c r="U105" s="47">
        <f t="shared" si="14"/>
        <v>0</v>
      </c>
      <c r="V105" s="47">
        <f t="shared" si="20"/>
        <v>0</v>
      </c>
      <c r="W105" s="64">
        <f t="shared" si="13"/>
        <v>49375</v>
      </c>
      <c r="X105" s="64">
        <f t="shared" si="10"/>
        <v>49375</v>
      </c>
      <c r="Z105" s="64">
        <f t="shared" si="11"/>
        <v>49375</v>
      </c>
      <c r="AA105" s="48">
        <v>0.01</v>
      </c>
      <c r="AB105" s="46" t="s">
        <v>270</v>
      </c>
      <c r="AC105" s="46" t="s">
        <v>271</v>
      </c>
      <c r="AD105" s="82"/>
      <c r="AE105" s="82"/>
    </row>
    <row r="106" spans="1:31" x14ac:dyDescent="0.45">
      <c r="A106" s="32">
        <v>42</v>
      </c>
      <c r="B106" s="32" t="s">
        <v>143</v>
      </c>
      <c r="C106" s="32">
        <v>966</v>
      </c>
      <c r="D106" s="32">
        <v>2</v>
      </c>
      <c r="E106" s="89">
        <v>4</v>
      </c>
      <c r="F106" s="89">
        <v>17</v>
      </c>
      <c r="G106" s="32">
        <f t="shared" si="19"/>
        <v>68</v>
      </c>
      <c r="H106" s="32">
        <f t="shared" si="17"/>
        <v>17</v>
      </c>
      <c r="I106" s="32">
        <v>2000</v>
      </c>
      <c r="J106" s="58">
        <f t="shared" si="9"/>
        <v>34000</v>
      </c>
      <c r="K106" s="32">
        <v>1</v>
      </c>
      <c r="L106" s="32" t="s">
        <v>204</v>
      </c>
      <c r="M106" s="32" t="s">
        <v>146</v>
      </c>
      <c r="N106" s="32" t="s">
        <v>241</v>
      </c>
      <c r="O106" s="32">
        <f t="shared" si="21"/>
        <v>68</v>
      </c>
      <c r="P106" s="32">
        <v>100</v>
      </c>
      <c r="Q106" s="32">
        <v>6550</v>
      </c>
      <c r="R106" s="39">
        <f t="shared" si="15"/>
        <v>445400</v>
      </c>
      <c r="S106" s="32">
        <v>40</v>
      </c>
      <c r="T106" s="32">
        <v>70</v>
      </c>
      <c r="U106" s="39">
        <f t="shared" si="14"/>
        <v>311780</v>
      </c>
      <c r="V106" s="39">
        <f t="shared" si="20"/>
        <v>133620</v>
      </c>
      <c r="W106" s="63">
        <f t="shared" si="13"/>
        <v>167620</v>
      </c>
      <c r="X106" s="63">
        <f t="shared" si="10"/>
        <v>167620</v>
      </c>
      <c r="Z106" s="63">
        <f t="shared" si="11"/>
        <v>167620</v>
      </c>
      <c r="AA106" s="38">
        <v>0.01</v>
      </c>
      <c r="AB106" s="32" t="s">
        <v>272</v>
      </c>
      <c r="AC106" s="32" t="s">
        <v>273</v>
      </c>
      <c r="AD106" s="32" t="s">
        <v>272</v>
      </c>
      <c r="AE106" s="32" t="s">
        <v>273</v>
      </c>
    </row>
    <row r="107" spans="1:31" s="98" customFormat="1" x14ac:dyDescent="0.45">
      <c r="D107" s="98">
        <v>3</v>
      </c>
      <c r="E107" s="158">
        <v>4</v>
      </c>
      <c r="F107" s="158">
        <v>6</v>
      </c>
      <c r="G107" s="98">
        <f t="shared" si="19"/>
        <v>24</v>
      </c>
      <c r="H107" s="98">
        <f t="shared" si="17"/>
        <v>6</v>
      </c>
      <c r="I107" s="98">
        <v>2000</v>
      </c>
      <c r="J107" s="159">
        <f t="shared" si="9"/>
        <v>12000</v>
      </c>
      <c r="K107" s="98">
        <v>2</v>
      </c>
      <c r="L107" s="98" t="s">
        <v>204</v>
      </c>
      <c r="M107" s="98" t="s">
        <v>146</v>
      </c>
      <c r="N107" s="98" t="s">
        <v>201</v>
      </c>
      <c r="O107" s="98">
        <f t="shared" si="21"/>
        <v>24</v>
      </c>
      <c r="P107" s="98">
        <v>100</v>
      </c>
      <c r="Q107" s="98">
        <v>6550</v>
      </c>
      <c r="R107" s="160">
        <f t="shared" si="15"/>
        <v>157200</v>
      </c>
      <c r="S107" s="98">
        <v>40</v>
      </c>
      <c r="T107" s="98">
        <v>70</v>
      </c>
      <c r="U107" s="160">
        <f t="shared" si="14"/>
        <v>110040</v>
      </c>
      <c r="V107" s="160">
        <f t="shared" si="20"/>
        <v>47160</v>
      </c>
      <c r="W107" s="161">
        <f t="shared" si="13"/>
        <v>59160</v>
      </c>
      <c r="X107" s="161">
        <f t="shared" si="10"/>
        <v>59160</v>
      </c>
      <c r="Z107" s="161">
        <f t="shared" si="11"/>
        <v>59160</v>
      </c>
      <c r="AA107" s="162">
        <v>0.3</v>
      </c>
      <c r="AB107" s="98" t="s">
        <v>272</v>
      </c>
      <c r="AC107" s="98" t="s">
        <v>273</v>
      </c>
      <c r="AD107" s="98" t="s">
        <v>272</v>
      </c>
      <c r="AE107" s="98" t="s">
        <v>273</v>
      </c>
    </row>
    <row r="108" spans="1:31" s="46" customFormat="1" ht="20.25" thickBot="1" x14ac:dyDescent="0.5">
      <c r="D108" s="46">
        <v>1</v>
      </c>
      <c r="E108" s="91"/>
      <c r="F108" s="91"/>
      <c r="G108" s="46">
        <v>36</v>
      </c>
      <c r="H108" s="46">
        <v>9</v>
      </c>
      <c r="I108" s="46">
        <v>2000</v>
      </c>
      <c r="J108" s="59">
        <f t="shared" si="9"/>
        <v>18000</v>
      </c>
      <c r="R108" s="47">
        <f t="shared" si="15"/>
        <v>0</v>
      </c>
      <c r="U108" s="47">
        <f t="shared" si="14"/>
        <v>0</v>
      </c>
      <c r="V108" s="47">
        <f t="shared" si="20"/>
        <v>0</v>
      </c>
      <c r="W108" s="64">
        <f t="shared" si="13"/>
        <v>18000</v>
      </c>
      <c r="X108" s="64">
        <f t="shared" si="10"/>
        <v>18000</v>
      </c>
      <c r="Z108" s="64">
        <f t="shared" si="11"/>
        <v>18000</v>
      </c>
      <c r="AA108" s="48">
        <v>0.01</v>
      </c>
      <c r="AB108" s="46" t="s">
        <v>272</v>
      </c>
      <c r="AC108" s="46" t="s">
        <v>273</v>
      </c>
      <c r="AD108" s="82"/>
      <c r="AE108" s="82"/>
    </row>
    <row r="109" spans="1:31" s="49" customFormat="1" x14ac:dyDescent="0.45">
      <c r="A109" s="49">
        <v>43</v>
      </c>
      <c r="B109" s="49" t="s">
        <v>143</v>
      </c>
      <c r="C109" s="49">
        <v>1203</v>
      </c>
      <c r="D109" s="49">
        <v>3</v>
      </c>
      <c r="E109" s="89"/>
      <c r="F109" s="89"/>
      <c r="G109" s="49">
        <v>264</v>
      </c>
      <c r="H109" s="49">
        <v>66</v>
      </c>
      <c r="I109" s="49">
        <v>150</v>
      </c>
      <c r="J109" s="60">
        <f t="shared" si="9"/>
        <v>9900</v>
      </c>
      <c r="K109" s="49">
        <v>1</v>
      </c>
      <c r="L109" s="49" t="s">
        <v>274</v>
      </c>
      <c r="N109" s="49" t="s">
        <v>201</v>
      </c>
      <c r="O109" s="49">
        <f t="shared" si="21"/>
        <v>264</v>
      </c>
      <c r="P109" s="49">
        <v>100</v>
      </c>
      <c r="Q109" s="49">
        <v>450</v>
      </c>
      <c r="R109" s="50">
        <f t="shared" si="15"/>
        <v>118800</v>
      </c>
      <c r="S109" s="49">
        <v>10</v>
      </c>
      <c r="T109" s="49">
        <v>10</v>
      </c>
      <c r="U109" s="50">
        <f t="shared" si="14"/>
        <v>11880</v>
      </c>
      <c r="V109" s="50">
        <f t="shared" si="20"/>
        <v>106920</v>
      </c>
      <c r="W109" s="65">
        <f t="shared" si="13"/>
        <v>116820</v>
      </c>
      <c r="X109" s="65">
        <f t="shared" si="10"/>
        <v>116820</v>
      </c>
      <c r="Z109" s="65">
        <f t="shared" si="11"/>
        <v>116820</v>
      </c>
      <c r="AA109" s="51">
        <v>0.3</v>
      </c>
      <c r="AB109" s="49" t="s">
        <v>275</v>
      </c>
      <c r="AC109" s="49" t="s">
        <v>276</v>
      </c>
      <c r="AD109" s="49" t="s">
        <v>275</v>
      </c>
      <c r="AE109" s="49" t="s">
        <v>276</v>
      </c>
    </row>
    <row r="110" spans="1:31" s="49" customFormat="1" x14ac:dyDescent="0.45">
      <c r="A110" s="49">
        <v>44</v>
      </c>
      <c r="B110" s="49" t="s">
        <v>143</v>
      </c>
      <c r="C110" s="49">
        <v>1605</v>
      </c>
      <c r="D110" s="49">
        <v>3</v>
      </c>
      <c r="E110" s="89">
        <v>8</v>
      </c>
      <c r="F110" s="89">
        <v>10</v>
      </c>
      <c r="G110" s="49">
        <f t="shared" si="19"/>
        <v>80</v>
      </c>
      <c r="H110" s="49">
        <f t="shared" si="17"/>
        <v>20</v>
      </c>
      <c r="I110" s="49">
        <v>250</v>
      </c>
      <c r="J110" s="60">
        <f t="shared" si="9"/>
        <v>5000</v>
      </c>
      <c r="K110" s="49">
        <v>1</v>
      </c>
      <c r="L110" s="49" t="s">
        <v>209</v>
      </c>
      <c r="M110" s="49" t="s">
        <v>146</v>
      </c>
      <c r="N110" s="49" t="s">
        <v>201</v>
      </c>
      <c r="O110" s="49">
        <f t="shared" si="21"/>
        <v>80</v>
      </c>
      <c r="P110" s="49">
        <v>100</v>
      </c>
      <c r="Q110" s="49">
        <v>5600</v>
      </c>
      <c r="R110" s="50">
        <f t="shared" si="15"/>
        <v>448000</v>
      </c>
      <c r="S110" s="49">
        <v>30</v>
      </c>
      <c r="T110" s="49">
        <v>50</v>
      </c>
      <c r="U110" s="50">
        <f t="shared" si="14"/>
        <v>224000</v>
      </c>
      <c r="V110" s="50">
        <f t="shared" si="20"/>
        <v>224000</v>
      </c>
      <c r="W110" s="65">
        <f t="shared" si="13"/>
        <v>229000</v>
      </c>
      <c r="X110" s="65">
        <f t="shared" si="10"/>
        <v>229000</v>
      </c>
      <c r="Z110" s="65">
        <f t="shared" si="11"/>
        <v>229000</v>
      </c>
      <c r="AA110" s="51">
        <v>0.3</v>
      </c>
      <c r="AB110" s="49" t="s">
        <v>275</v>
      </c>
      <c r="AC110" s="49" t="s">
        <v>276</v>
      </c>
      <c r="AD110" s="49" t="s">
        <v>275</v>
      </c>
      <c r="AE110" s="49" t="s">
        <v>276</v>
      </c>
    </row>
    <row r="111" spans="1:31" s="49" customFormat="1" x14ac:dyDescent="0.45">
      <c r="D111" s="49">
        <v>3</v>
      </c>
      <c r="E111" s="89">
        <v>12</v>
      </c>
      <c r="F111" s="89">
        <v>8</v>
      </c>
      <c r="G111" s="49">
        <f t="shared" si="19"/>
        <v>96</v>
      </c>
      <c r="H111" s="49">
        <f t="shared" si="17"/>
        <v>24</v>
      </c>
      <c r="I111" s="49">
        <v>250</v>
      </c>
      <c r="J111" s="60">
        <f t="shared" si="9"/>
        <v>6000</v>
      </c>
      <c r="K111" s="49">
        <v>2</v>
      </c>
      <c r="L111" s="49" t="s">
        <v>209</v>
      </c>
      <c r="M111" s="49" t="s">
        <v>146</v>
      </c>
      <c r="N111" s="49" t="s">
        <v>201</v>
      </c>
      <c r="O111" s="49">
        <f t="shared" si="21"/>
        <v>96</v>
      </c>
      <c r="P111" s="49">
        <v>100</v>
      </c>
      <c r="Q111" s="49">
        <v>5600</v>
      </c>
      <c r="R111" s="50">
        <f t="shared" si="15"/>
        <v>537600</v>
      </c>
      <c r="S111" s="49">
        <v>30</v>
      </c>
      <c r="T111" s="49">
        <v>50</v>
      </c>
      <c r="U111" s="50">
        <f t="shared" si="14"/>
        <v>268800</v>
      </c>
      <c r="V111" s="50">
        <f t="shared" si="20"/>
        <v>268800</v>
      </c>
      <c r="W111" s="65">
        <f t="shared" si="13"/>
        <v>274800</v>
      </c>
      <c r="X111" s="65">
        <f t="shared" si="10"/>
        <v>274800</v>
      </c>
      <c r="Z111" s="65">
        <f t="shared" si="11"/>
        <v>274800</v>
      </c>
      <c r="AA111" s="51">
        <v>0.3</v>
      </c>
      <c r="AB111" s="49" t="s">
        <v>275</v>
      </c>
      <c r="AC111" s="49" t="s">
        <v>276</v>
      </c>
      <c r="AD111" s="49" t="s">
        <v>275</v>
      </c>
      <c r="AE111" s="49" t="s">
        <v>276</v>
      </c>
    </row>
    <row r="112" spans="1:31" s="46" customFormat="1" ht="20.25" thickBot="1" x14ac:dyDescent="0.5">
      <c r="D112" s="46">
        <v>1</v>
      </c>
      <c r="E112" s="91"/>
      <c r="F112" s="91"/>
      <c r="G112" s="46">
        <v>2644</v>
      </c>
      <c r="H112" s="46">
        <v>661</v>
      </c>
      <c r="I112" s="46">
        <v>250</v>
      </c>
      <c r="J112" s="59">
        <f t="shared" si="9"/>
        <v>165250</v>
      </c>
      <c r="R112" s="47">
        <f t="shared" si="15"/>
        <v>0</v>
      </c>
      <c r="U112" s="47">
        <f t="shared" si="14"/>
        <v>0</v>
      </c>
      <c r="V112" s="47">
        <f t="shared" si="20"/>
        <v>0</v>
      </c>
      <c r="W112" s="64">
        <f t="shared" si="13"/>
        <v>165250</v>
      </c>
      <c r="X112" s="64">
        <f t="shared" si="10"/>
        <v>165250</v>
      </c>
      <c r="Z112" s="64">
        <f t="shared" si="11"/>
        <v>165250</v>
      </c>
      <c r="AA112" s="48">
        <v>0.01</v>
      </c>
      <c r="AB112" s="46" t="s">
        <v>275</v>
      </c>
      <c r="AC112" s="46" t="s">
        <v>276</v>
      </c>
      <c r="AD112" s="82"/>
      <c r="AE112" s="82"/>
    </row>
    <row r="113" spans="1:31" x14ac:dyDescent="0.45">
      <c r="A113" s="32">
        <v>45</v>
      </c>
      <c r="B113" s="32" t="s">
        <v>143</v>
      </c>
      <c r="C113" s="32">
        <v>1219</v>
      </c>
      <c r="D113" s="32">
        <v>3</v>
      </c>
      <c r="E113" s="89">
        <v>5</v>
      </c>
      <c r="F113" s="89">
        <v>10</v>
      </c>
      <c r="G113" s="32">
        <f t="shared" si="19"/>
        <v>50</v>
      </c>
      <c r="H113" s="32">
        <f t="shared" si="17"/>
        <v>12.5</v>
      </c>
      <c r="I113" s="32">
        <v>1500</v>
      </c>
      <c r="J113" s="58">
        <f t="shared" si="9"/>
        <v>18750</v>
      </c>
      <c r="K113" s="32">
        <v>1</v>
      </c>
      <c r="L113" s="32" t="s">
        <v>204</v>
      </c>
      <c r="M113" s="32" t="s">
        <v>146</v>
      </c>
      <c r="N113" s="32" t="s">
        <v>201</v>
      </c>
      <c r="O113" s="32">
        <f t="shared" si="21"/>
        <v>50</v>
      </c>
      <c r="P113" s="32">
        <v>100</v>
      </c>
      <c r="Q113" s="32">
        <v>6550</v>
      </c>
      <c r="R113" s="39">
        <f t="shared" si="15"/>
        <v>327500</v>
      </c>
      <c r="S113" s="32">
        <v>18</v>
      </c>
      <c r="T113" s="32">
        <v>26</v>
      </c>
      <c r="U113" s="39">
        <f t="shared" si="14"/>
        <v>85150</v>
      </c>
      <c r="V113" s="39">
        <f t="shared" si="20"/>
        <v>242350</v>
      </c>
      <c r="W113" s="63">
        <f t="shared" si="13"/>
        <v>261100</v>
      </c>
      <c r="X113" s="63">
        <f t="shared" si="10"/>
        <v>261100</v>
      </c>
      <c r="Z113" s="63">
        <f t="shared" si="11"/>
        <v>261100</v>
      </c>
      <c r="AA113" s="38">
        <v>0.3</v>
      </c>
      <c r="AB113" s="32" t="s">
        <v>278</v>
      </c>
      <c r="AC113" s="92" t="s">
        <v>277</v>
      </c>
      <c r="AD113" s="32" t="s">
        <v>278</v>
      </c>
      <c r="AE113" s="92" t="s">
        <v>277</v>
      </c>
    </row>
    <row r="114" spans="1:31" s="46" customFormat="1" ht="20.25" thickBot="1" x14ac:dyDescent="0.5">
      <c r="D114" s="46">
        <v>1</v>
      </c>
      <c r="E114" s="91"/>
      <c r="F114" s="91"/>
      <c r="G114" s="46">
        <v>62</v>
      </c>
      <c r="H114" s="46">
        <v>15.5</v>
      </c>
      <c r="I114" s="46">
        <v>1500</v>
      </c>
      <c r="J114" s="59">
        <f t="shared" si="9"/>
        <v>23250</v>
      </c>
      <c r="R114" s="47">
        <f t="shared" si="15"/>
        <v>0</v>
      </c>
      <c r="U114" s="47">
        <f t="shared" si="14"/>
        <v>0</v>
      </c>
      <c r="V114" s="47">
        <f t="shared" si="20"/>
        <v>0</v>
      </c>
      <c r="W114" s="64">
        <f t="shared" si="13"/>
        <v>23250</v>
      </c>
      <c r="X114" s="64">
        <f t="shared" si="10"/>
        <v>23250</v>
      </c>
      <c r="Z114" s="64">
        <f t="shared" si="11"/>
        <v>23250</v>
      </c>
      <c r="AA114" s="48">
        <v>0.01</v>
      </c>
      <c r="AB114" s="46" t="s">
        <v>278</v>
      </c>
      <c r="AC114" s="93" t="s">
        <v>277</v>
      </c>
      <c r="AD114" s="82"/>
      <c r="AE114" s="82"/>
    </row>
    <row r="115" spans="1:31" x14ac:dyDescent="0.45">
      <c r="A115" s="32">
        <v>46</v>
      </c>
      <c r="B115" s="32" t="s">
        <v>143</v>
      </c>
      <c r="C115" s="32">
        <v>1675</v>
      </c>
      <c r="D115" s="32">
        <v>2</v>
      </c>
      <c r="E115" s="89">
        <v>4</v>
      </c>
      <c r="F115" s="89">
        <v>10</v>
      </c>
      <c r="G115" s="32">
        <f t="shared" si="19"/>
        <v>40</v>
      </c>
      <c r="H115" s="32">
        <f t="shared" si="17"/>
        <v>10</v>
      </c>
      <c r="I115" s="32">
        <v>2500</v>
      </c>
      <c r="J115" s="58">
        <f t="shared" si="9"/>
        <v>25000</v>
      </c>
      <c r="K115" s="32">
        <v>1</v>
      </c>
      <c r="L115" s="32" t="s">
        <v>204</v>
      </c>
      <c r="M115" s="32" t="s">
        <v>146</v>
      </c>
      <c r="N115" s="32" t="s">
        <v>241</v>
      </c>
      <c r="O115" s="32">
        <f t="shared" si="21"/>
        <v>40</v>
      </c>
      <c r="P115" s="32">
        <v>100</v>
      </c>
      <c r="Q115" s="32">
        <v>6550</v>
      </c>
      <c r="R115" s="39">
        <f t="shared" si="15"/>
        <v>262000</v>
      </c>
      <c r="S115" s="32">
        <v>51</v>
      </c>
      <c r="T115" s="32">
        <v>76</v>
      </c>
      <c r="U115" s="39">
        <f t="shared" si="14"/>
        <v>199120</v>
      </c>
      <c r="V115" s="39">
        <f t="shared" si="20"/>
        <v>62880</v>
      </c>
      <c r="W115" s="63">
        <f t="shared" si="13"/>
        <v>87880</v>
      </c>
      <c r="X115" s="63">
        <f t="shared" si="10"/>
        <v>87880</v>
      </c>
      <c r="Z115" s="63">
        <f t="shared" si="11"/>
        <v>87880</v>
      </c>
      <c r="AA115" s="38">
        <v>0.01</v>
      </c>
      <c r="AB115" s="32" t="s">
        <v>279</v>
      </c>
      <c r="AC115" s="32" t="s">
        <v>280</v>
      </c>
      <c r="AD115" s="32" t="s">
        <v>279</v>
      </c>
      <c r="AE115" s="32" t="s">
        <v>280</v>
      </c>
    </row>
    <row r="116" spans="1:31" x14ac:dyDescent="0.45">
      <c r="D116" s="32">
        <v>3</v>
      </c>
      <c r="E116" s="89">
        <v>4</v>
      </c>
      <c r="F116" s="89">
        <v>4</v>
      </c>
      <c r="G116" s="32">
        <f t="shared" si="19"/>
        <v>16</v>
      </c>
      <c r="H116" s="32">
        <f t="shared" si="17"/>
        <v>4</v>
      </c>
      <c r="I116" s="32">
        <v>2500</v>
      </c>
      <c r="J116" s="58">
        <f t="shared" si="9"/>
        <v>10000</v>
      </c>
      <c r="K116" s="32">
        <v>2</v>
      </c>
      <c r="L116" s="32" t="s">
        <v>204</v>
      </c>
      <c r="M116" s="32" t="s">
        <v>146</v>
      </c>
      <c r="N116" s="32" t="s">
        <v>201</v>
      </c>
      <c r="O116" s="32">
        <f t="shared" si="21"/>
        <v>16</v>
      </c>
      <c r="P116" s="32">
        <v>100</v>
      </c>
      <c r="Q116" s="32">
        <v>6550</v>
      </c>
      <c r="R116" s="39">
        <f t="shared" si="15"/>
        <v>104800</v>
      </c>
      <c r="S116" s="32">
        <v>51</v>
      </c>
      <c r="T116" s="32">
        <v>76</v>
      </c>
      <c r="U116" s="39">
        <f t="shared" si="14"/>
        <v>79648</v>
      </c>
      <c r="V116" s="39">
        <f t="shared" si="20"/>
        <v>25152</v>
      </c>
      <c r="W116" s="63">
        <f t="shared" si="13"/>
        <v>35152</v>
      </c>
      <c r="X116" s="63">
        <f t="shared" si="10"/>
        <v>35152</v>
      </c>
      <c r="Z116" s="63">
        <f t="shared" si="11"/>
        <v>35152</v>
      </c>
      <c r="AA116" s="38">
        <v>0.3</v>
      </c>
      <c r="AB116" s="32" t="s">
        <v>279</v>
      </c>
      <c r="AC116" s="32" t="s">
        <v>280</v>
      </c>
      <c r="AD116" s="32" t="s">
        <v>279</v>
      </c>
      <c r="AE116" s="32" t="s">
        <v>280</v>
      </c>
    </row>
    <row r="117" spans="1:31" s="46" customFormat="1" ht="20.25" thickBot="1" x14ac:dyDescent="0.5">
      <c r="E117" s="91"/>
      <c r="F117" s="91"/>
      <c r="G117" s="46">
        <v>76</v>
      </c>
      <c r="H117" s="46">
        <v>19</v>
      </c>
      <c r="I117" s="46">
        <v>2500</v>
      </c>
      <c r="J117" s="59">
        <f t="shared" ref="J117:J184" si="22">H117*I117</f>
        <v>47500</v>
      </c>
      <c r="R117" s="47">
        <f t="shared" ref="R117:R184" si="23">O117*Q117</f>
        <v>0</v>
      </c>
      <c r="U117" s="47">
        <f t="shared" si="14"/>
        <v>0</v>
      </c>
      <c r="V117" s="47">
        <f t="shared" ref="V117:V184" si="24">R117-U117</f>
        <v>0</v>
      </c>
      <c r="W117" s="64">
        <f t="shared" ref="W117:W184" si="25">J117+V117</f>
        <v>47500</v>
      </c>
      <c r="X117" s="64">
        <f t="shared" ref="X117:X184" si="26">W117</f>
        <v>47500</v>
      </c>
      <c r="Z117" s="64">
        <f t="shared" ref="Z117:Z184" si="27">X117</f>
        <v>47500</v>
      </c>
      <c r="AA117" s="48">
        <v>0.01</v>
      </c>
      <c r="AB117" s="46" t="s">
        <v>279</v>
      </c>
      <c r="AC117" s="46" t="s">
        <v>280</v>
      </c>
      <c r="AD117" s="82"/>
      <c r="AE117" s="82"/>
    </row>
    <row r="118" spans="1:31" x14ac:dyDescent="0.45">
      <c r="A118" s="32">
        <v>47</v>
      </c>
      <c r="B118" s="32" t="s">
        <v>143</v>
      </c>
      <c r="C118" s="32">
        <v>976</v>
      </c>
      <c r="D118" s="32">
        <v>2</v>
      </c>
      <c r="E118" s="89">
        <v>4</v>
      </c>
      <c r="F118" s="89">
        <v>10</v>
      </c>
      <c r="G118" s="32">
        <f t="shared" si="19"/>
        <v>40</v>
      </c>
      <c r="H118" s="32">
        <f t="shared" si="17"/>
        <v>10</v>
      </c>
      <c r="I118" s="32">
        <v>2000</v>
      </c>
      <c r="J118" s="58">
        <f t="shared" si="22"/>
        <v>20000</v>
      </c>
      <c r="K118" s="32">
        <v>1</v>
      </c>
      <c r="L118" s="32" t="s">
        <v>204</v>
      </c>
      <c r="M118" s="32" t="s">
        <v>146</v>
      </c>
      <c r="N118" s="32" t="s">
        <v>241</v>
      </c>
      <c r="O118" s="32">
        <f t="shared" si="21"/>
        <v>40</v>
      </c>
      <c r="P118" s="32">
        <v>100</v>
      </c>
      <c r="Q118" s="32">
        <v>6550</v>
      </c>
      <c r="R118" s="39">
        <f t="shared" si="23"/>
        <v>262000</v>
      </c>
      <c r="S118" s="32">
        <v>1</v>
      </c>
      <c r="T118" s="32">
        <v>1</v>
      </c>
      <c r="U118" s="39">
        <f t="shared" si="14"/>
        <v>2620</v>
      </c>
      <c r="V118" s="39">
        <f t="shared" si="24"/>
        <v>259380</v>
      </c>
      <c r="W118" s="63">
        <f t="shared" si="25"/>
        <v>279380</v>
      </c>
      <c r="X118" s="63">
        <f t="shared" si="26"/>
        <v>279380</v>
      </c>
      <c r="Z118" s="63">
        <f t="shared" si="27"/>
        <v>279380</v>
      </c>
      <c r="AA118" s="38">
        <v>0.01</v>
      </c>
      <c r="AB118" s="32" t="s">
        <v>281</v>
      </c>
      <c r="AC118" s="32" t="s">
        <v>282</v>
      </c>
      <c r="AD118" s="32" t="s">
        <v>281</v>
      </c>
      <c r="AE118" s="32" t="s">
        <v>282</v>
      </c>
    </row>
    <row r="119" spans="1:31" x14ac:dyDescent="0.45">
      <c r="D119" s="32">
        <v>3</v>
      </c>
      <c r="E119" s="89">
        <v>4</v>
      </c>
      <c r="F119" s="89">
        <v>2</v>
      </c>
      <c r="G119" s="32">
        <f t="shared" si="19"/>
        <v>8</v>
      </c>
      <c r="H119" s="32">
        <f t="shared" si="17"/>
        <v>2</v>
      </c>
      <c r="I119" s="32">
        <v>2000</v>
      </c>
      <c r="J119" s="58">
        <f t="shared" si="22"/>
        <v>4000</v>
      </c>
      <c r="K119" s="32">
        <v>2</v>
      </c>
      <c r="L119" s="32" t="s">
        <v>204</v>
      </c>
      <c r="M119" s="32" t="s">
        <v>146</v>
      </c>
      <c r="N119" s="32" t="s">
        <v>201</v>
      </c>
      <c r="O119" s="32">
        <f t="shared" si="21"/>
        <v>8</v>
      </c>
      <c r="P119" s="32">
        <v>100</v>
      </c>
      <c r="Q119" s="32">
        <v>6550</v>
      </c>
      <c r="R119" s="39">
        <f t="shared" si="23"/>
        <v>52400</v>
      </c>
      <c r="S119" s="32">
        <v>1</v>
      </c>
      <c r="T119" s="32">
        <v>1</v>
      </c>
      <c r="U119" s="39">
        <f t="shared" si="14"/>
        <v>524</v>
      </c>
      <c r="V119" s="39">
        <f t="shared" si="24"/>
        <v>51876</v>
      </c>
      <c r="W119" s="63">
        <f t="shared" si="25"/>
        <v>55876</v>
      </c>
      <c r="X119" s="63">
        <f t="shared" si="26"/>
        <v>55876</v>
      </c>
      <c r="Z119" s="63">
        <f t="shared" si="27"/>
        <v>55876</v>
      </c>
      <c r="AA119" s="38">
        <v>0.3</v>
      </c>
      <c r="AB119" s="32" t="s">
        <v>281</v>
      </c>
      <c r="AC119" s="32" t="s">
        <v>282</v>
      </c>
      <c r="AD119" s="32" t="s">
        <v>281</v>
      </c>
      <c r="AE119" s="32" t="s">
        <v>282</v>
      </c>
    </row>
    <row r="120" spans="1:31" s="46" customFormat="1" ht="20.25" thickBot="1" x14ac:dyDescent="0.5">
      <c r="D120" s="46">
        <v>1</v>
      </c>
      <c r="E120" s="91"/>
      <c r="F120" s="91"/>
      <c r="G120" s="46">
        <v>100</v>
      </c>
      <c r="H120" s="46">
        <v>25</v>
      </c>
      <c r="I120" s="46">
        <v>2000</v>
      </c>
      <c r="J120" s="59">
        <f t="shared" si="22"/>
        <v>50000</v>
      </c>
      <c r="R120" s="47">
        <f t="shared" si="23"/>
        <v>0</v>
      </c>
      <c r="U120" s="47">
        <f t="shared" si="14"/>
        <v>0</v>
      </c>
      <c r="V120" s="47">
        <f t="shared" si="24"/>
        <v>0</v>
      </c>
      <c r="W120" s="64">
        <f t="shared" si="25"/>
        <v>50000</v>
      </c>
      <c r="X120" s="64">
        <f t="shared" si="26"/>
        <v>50000</v>
      </c>
      <c r="Z120" s="64">
        <f t="shared" si="27"/>
        <v>50000</v>
      </c>
      <c r="AA120" s="48">
        <v>0.01</v>
      </c>
      <c r="AB120" s="46" t="s">
        <v>281</v>
      </c>
      <c r="AC120" s="46" t="s">
        <v>282</v>
      </c>
      <c r="AD120" s="82"/>
      <c r="AE120" s="82"/>
    </row>
    <row r="121" spans="1:31" x14ac:dyDescent="0.45">
      <c r="A121" s="32">
        <v>48</v>
      </c>
      <c r="B121" s="94" t="s">
        <v>283</v>
      </c>
      <c r="C121" s="32">
        <v>3448</v>
      </c>
      <c r="D121" s="32">
        <v>3</v>
      </c>
      <c r="E121" s="89">
        <v>4</v>
      </c>
      <c r="F121" s="89">
        <v>10</v>
      </c>
      <c r="G121" s="32">
        <f t="shared" si="19"/>
        <v>40</v>
      </c>
      <c r="H121" s="32">
        <f t="shared" si="17"/>
        <v>10</v>
      </c>
      <c r="I121" s="32">
        <v>2500</v>
      </c>
      <c r="J121" s="58">
        <f t="shared" si="22"/>
        <v>25000</v>
      </c>
      <c r="K121" s="32">
        <v>1</v>
      </c>
      <c r="L121" s="32" t="s">
        <v>204</v>
      </c>
      <c r="M121" s="32" t="s">
        <v>146</v>
      </c>
      <c r="N121" s="32" t="s">
        <v>201</v>
      </c>
      <c r="O121" s="32">
        <f t="shared" si="21"/>
        <v>40</v>
      </c>
      <c r="P121" s="32">
        <v>100</v>
      </c>
      <c r="Q121" s="32">
        <v>6550</v>
      </c>
      <c r="R121" s="39">
        <f t="shared" si="23"/>
        <v>262000</v>
      </c>
      <c r="S121" s="32">
        <v>33</v>
      </c>
      <c r="T121" s="32">
        <v>56</v>
      </c>
      <c r="U121" s="39">
        <f t="shared" ref="U121:U188" si="28">R121*T121/100</f>
        <v>146720</v>
      </c>
      <c r="V121" s="39">
        <f t="shared" si="24"/>
        <v>115280</v>
      </c>
      <c r="W121" s="63">
        <f t="shared" si="25"/>
        <v>140280</v>
      </c>
      <c r="X121" s="63">
        <f t="shared" si="26"/>
        <v>140280</v>
      </c>
      <c r="Z121" s="63">
        <f t="shared" si="27"/>
        <v>140280</v>
      </c>
      <c r="AA121" s="38">
        <v>0.3</v>
      </c>
      <c r="AB121" s="32" t="s">
        <v>264</v>
      </c>
      <c r="AC121" s="32" t="s">
        <v>284</v>
      </c>
      <c r="AD121" s="55" t="s">
        <v>264</v>
      </c>
      <c r="AE121" s="55" t="s">
        <v>284</v>
      </c>
    </row>
    <row r="122" spans="1:31" s="46" customFormat="1" ht="20.25" thickBot="1" x14ac:dyDescent="0.5">
      <c r="D122" s="46">
        <v>1</v>
      </c>
      <c r="E122" s="91"/>
      <c r="F122" s="91"/>
      <c r="G122" s="46">
        <v>96</v>
      </c>
      <c r="H122" s="46">
        <v>24</v>
      </c>
      <c r="I122" s="46">
        <v>2500</v>
      </c>
      <c r="J122" s="59">
        <f t="shared" si="22"/>
        <v>60000</v>
      </c>
      <c r="R122" s="47">
        <f t="shared" si="23"/>
        <v>0</v>
      </c>
      <c r="U122" s="47">
        <f t="shared" si="28"/>
        <v>0</v>
      </c>
      <c r="V122" s="47">
        <f t="shared" si="24"/>
        <v>0</v>
      </c>
      <c r="W122" s="64">
        <f t="shared" si="25"/>
        <v>60000</v>
      </c>
      <c r="X122" s="64">
        <f t="shared" si="26"/>
        <v>60000</v>
      </c>
      <c r="Z122" s="64">
        <f t="shared" si="27"/>
        <v>60000</v>
      </c>
      <c r="AA122" s="48">
        <v>0.3</v>
      </c>
      <c r="AB122" s="46" t="s">
        <v>264</v>
      </c>
      <c r="AC122" s="46" t="s">
        <v>284</v>
      </c>
      <c r="AD122" s="82"/>
      <c r="AE122" s="82"/>
    </row>
    <row r="123" spans="1:31" x14ac:dyDescent="0.45">
      <c r="A123" s="32">
        <v>49</v>
      </c>
      <c r="B123" s="32" t="s">
        <v>143</v>
      </c>
      <c r="C123" s="32">
        <v>16833</v>
      </c>
      <c r="D123" s="32">
        <v>2</v>
      </c>
      <c r="E123" s="89">
        <v>10</v>
      </c>
      <c r="F123" s="89">
        <v>21</v>
      </c>
      <c r="G123" s="32">
        <f t="shared" si="19"/>
        <v>210</v>
      </c>
      <c r="H123" s="32">
        <f t="shared" si="17"/>
        <v>52.5</v>
      </c>
      <c r="I123" s="32">
        <v>2500</v>
      </c>
      <c r="J123" s="58">
        <f t="shared" si="22"/>
        <v>131250</v>
      </c>
      <c r="K123" s="32">
        <v>1</v>
      </c>
      <c r="L123" s="32" t="s">
        <v>204</v>
      </c>
      <c r="M123" s="32" t="s">
        <v>146</v>
      </c>
      <c r="N123" s="32" t="s">
        <v>241</v>
      </c>
      <c r="O123" s="32">
        <f t="shared" si="21"/>
        <v>210</v>
      </c>
      <c r="P123" s="32">
        <v>100</v>
      </c>
      <c r="Q123" s="32">
        <v>6550</v>
      </c>
      <c r="R123" s="39">
        <f t="shared" si="23"/>
        <v>1375500</v>
      </c>
      <c r="S123" s="32">
        <v>21</v>
      </c>
      <c r="T123" s="32">
        <v>32</v>
      </c>
      <c r="U123" s="39">
        <f t="shared" si="28"/>
        <v>440160</v>
      </c>
      <c r="V123" s="39">
        <f t="shared" si="24"/>
        <v>935340</v>
      </c>
      <c r="W123" s="63">
        <f t="shared" si="25"/>
        <v>1066590</v>
      </c>
      <c r="X123" s="63">
        <f t="shared" si="26"/>
        <v>1066590</v>
      </c>
      <c r="Z123" s="63">
        <f t="shared" si="27"/>
        <v>1066590</v>
      </c>
      <c r="AA123" s="38">
        <v>0.01</v>
      </c>
      <c r="AB123" s="32" t="s">
        <v>285</v>
      </c>
      <c r="AC123" s="32" t="s">
        <v>286</v>
      </c>
      <c r="AD123" s="32" t="s">
        <v>285</v>
      </c>
      <c r="AE123" s="32" t="s">
        <v>286</v>
      </c>
    </row>
    <row r="124" spans="1:31" s="49" customFormat="1" x14ac:dyDescent="0.45">
      <c r="D124" s="49">
        <v>3</v>
      </c>
      <c r="E124" s="89">
        <v>10</v>
      </c>
      <c r="F124" s="89">
        <v>9</v>
      </c>
      <c r="G124" s="49">
        <f t="shared" si="19"/>
        <v>90</v>
      </c>
      <c r="H124" s="49">
        <f t="shared" si="17"/>
        <v>22.5</v>
      </c>
      <c r="I124" s="49">
        <v>2500</v>
      </c>
      <c r="J124" s="60">
        <f t="shared" si="22"/>
        <v>56250</v>
      </c>
      <c r="K124" s="49">
        <v>2</v>
      </c>
      <c r="L124" s="49" t="s">
        <v>204</v>
      </c>
      <c r="M124" s="49" t="s">
        <v>146</v>
      </c>
      <c r="N124" s="49" t="s">
        <v>201</v>
      </c>
      <c r="O124" s="49">
        <f t="shared" si="21"/>
        <v>90</v>
      </c>
      <c r="P124" s="49">
        <v>100</v>
      </c>
      <c r="Q124" s="49">
        <v>6550</v>
      </c>
      <c r="R124" s="50">
        <f t="shared" si="23"/>
        <v>589500</v>
      </c>
      <c r="S124" s="49">
        <v>21</v>
      </c>
      <c r="T124" s="49">
        <v>32</v>
      </c>
      <c r="U124" s="50">
        <f t="shared" si="28"/>
        <v>188640</v>
      </c>
      <c r="V124" s="50">
        <f t="shared" si="24"/>
        <v>400860</v>
      </c>
      <c r="W124" s="65">
        <f t="shared" si="25"/>
        <v>457110</v>
      </c>
      <c r="X124" s="65">
        <f t="shared" si="26"/>
        <v>457110</v>
      </c>
      <c r="Z124" s="65">
        <f t="shared" si="27"/>
        <v>457110</v>
      </c>
      <c r="AA124" s="51">
        <v>0.3</v>
      </c>
      <c r="AB124" s="49" t="s">
        <v>285</v>
      </c>
      <c r="AC124" s="49" t="s">
        <v>286</v>
      </c>
      <c r="AD124" s="49" t="s">
        <v>285</v>
      </c>
      <c r="AE124" s="49" t="s">
        <v>286</v>
      </c>
    </row>
    <row r="125" spans="1:31" s="46" customFormat="1" ht="20.25" thickBot="1" x14ac:dyDescent="0.5">
      <c r="D125" s="46">
        <v>1</v>
      </c>
      <c r="E125" s="91"/>
      <c r="F125" s="91"/>
      <c r="G125" s="46">
        <v>24</v>
      </c>
      <c r="H125" s="46">
        <v>6</v>
      </c>
      <c r="I125" s="46">
        <v>2500</v>
      </c>
      <c r="J125" s="59">
        <f t="shared" si="22"/>
        <v>15000</v>
      </c>
      <c r="R125" s="47">
        <f t="shared" si="23"/>
        <v>0</v>
      </c>
      <c r="U125" s="47">
        <f t="shared" si="28"/>
        <v>0</v>
      </c>
      <c r="V125" s="47">
        <f t="shared" si="24"/>
        <v>0</v>
      </c>
      <c r="W125" s="64">
        <f t="shared" si="25"/>
        <v>15000</v>
      </c>
      <c r="X125" s="64">
        <f t="shared" si="26"/>
        <v>15000</v>
      </c>
      <c r="Z125" s="64">
        <f t="shared" si="27"/>
        <v>15000</v>
      </c>
      <c r="AA125" s="48">
        <v>0.3</v>
      </c>
      <c r="AB125" s="46" t="s">
        <v>285</v>
      </c>
      <c r="AC125" s="46" t="s">
        <v>286</v>
      </c>
      <c r="AD125" s="82"/>
      <c r="AE125" s="82"/>
    </row>
    <row r="126" spans="1:31" x14ac:dyDescent="0.45">
      <c r="A126" s="32">
        <v>50</v>
      </c>
      <c r="B126" s="32" t="s">
        <v>143</v>
      </c>
      <c r="C126" s="32">
        <v>1439</v>
      </c>
      <c r="D126" s="32">
        <v>3</v>
      </c>
      <c r="E126" s="89">
        <v>5</v>
      </c>
      <c r="F126" s="89">
        <v>10</v>
      </c>
      <c r="G126" s="32">
        <f t="shared" si="19"/>
        <v>50</v>
      </c>
      <c r="H126" s="32">
        <f t="shared" si="17"/>
        <v>12.5</v>
      </c>
      <c r="I126" s="32">
        <v>2000</v>
      </c>
      <c r="J126" s="58">
        <f t="shared" si="22"/>
        <v>25000</v>
      </c>
      <c r="K126" s="32">
        <v>1</v>
      </c>
      <c r="L126" s="32" t="s">
        <v>204</v>
      </c>
      <c r="M126" s="32" t="s">
        <v>146</v>
      </c>
      <c r="N126" s="32" t="s">
        <v>201</v>
      </c>
      <c r="O126" s="32">
        <f t="shared" si="21"/>
        <v>50</v>
      </c>
      <c r="P126" s="32">
        <v>100</v>
      </c>
      <c r="Q126" s="32">
        <v>6550</v>
      </c>
      <c r="R126" s="39">
        <f t="shared" si="23"/>
        <v>327500</v>
      </c>
      <c r="S126" s="32">
        <v>17</v>
      </c>
      <c r="T126" s="32">
        <v>24</v>
      </c>
      <c r="U126" s="39">
        <f t="shared" si="28"/>
        <v>78600</v>
      </c>
      <c r="V126" s="39">
        <f t="shared" si="24"/>
        <v>248900</v>
      </c>
      <c r="W126" s="63">
        <f t="shared" si="25"/>
        <v>273900</v>
      </c>
      <c r="X126" s="63">
        <f t="shared" si="26"/>
        <v>273900</v>
      </c>
      <c r="Z126" s="63">
        <f t="shared" si="27"/>
        <v>273900</v>
      </c>
      <c r="AA126" s="38">
        <v>0.3</v>
      </c>
      <c r="AB126" s="32" t="s">
        <v>287</v>
      </c>
      <c r="AC126" s="32" t="s">
        <v>288</v>
      </c>
      <c r="AD126" s="32" t="s">
        <v>287</v>
      </c>
      <c r="AE126" s="32" t="s">
        <v>288</v>
      </c>
    </row>
    <row r="127" spans="1:31" s="46" customFormat="1" ht="20.25" thickBot="1" x14ac:dyDescent="0.5">
      <c r="D127" s="46">
        <v>1</v>
      </c>
      <c r="E127" s="91"/>
      <c r="F127" s="91"/>
      <c r="G127" s="46">
        <v>110</v>
      </c>
      <c r="H127" s="46">
        <v>27.5</v>
      </c>
      <c r="I127" s="46">
        <v>2000</v>
      </c>
      <c r="J127" s="59">
        <f t="shared" si="22"/>
        <v>55000</v>
      </c>
      <c r="R127" s="47">
        <f t="shared" si="23"/>
        <v>0</v>
      </c>
      <c r="U127" s="47">
        <f t="shared" si="28"/>
        <v>0</v>
      </c>
      <c r="V127" s="47">
        <f t="shared" si="24"/>
        <v>0</v>
      </c>
      <c r="W127" s="64">
        <f t="shared" si="25"/>
        <v>55000</v>
      </c>
      <c r="X127" s="64">
        <f t="shared" si="26"/>
        <v>55000</v>
      </c>
      <c r="Z127" s="64">
        <f t="shared" si="27"/>
        <v>55000</v>
      </c>
      <c r="AA127" s="48">
        <v>0.01</v>
      </c>
      <c r="AB127" s="46" t="s">
        <v>287</v>
      </c>
      <c r="AC127" s="46" t="s">
        <v>288</v>
      </c>
      <c r="AD127" s="82"/>
      <c r="AE127" s="82"/>
    </row>
    <row r="128" spans="1:31" x14ac:dyDescent="0.45">
      <c r="A128" s="32">
        <v>51</v>
      </c>
      <c r="B128" s="32" t="s">
        <v>143</v>
      </c>
      <c r="C128" s="32">
        <v>1208</v>
      </c>
      <c r="D128" s="32">
        <v>2</v>
      </c>
      <c r="E128" s="89">
        <v>4</v>
      </c>
      <c r="F128" s="89">
        <v>15</v>
      </c>
      <c r="G128" s="32">
        <f t="shared" si="19"/>
        <v>60</v>
      </c>
      <c r="H128" s="32">
        <f t="shared" si="17"/>
        <v>15</v>
      </c>
      <c r="I128" s="32">
        <v>2500</v>
      </c>
      <c r="J128" s="58">
        <f t="shared" si="22"/>
        <v>37500</v>
      </c>
      <c r="K128" s="32">
        <v>1</v>
      </c>
      <c r="L128" s="32" t="s">
        <v>204</v>
      </c>
      <c r="M128" s="32" t="s">
        <v>146</v>
      </c>
      <c r="N128" s="32" t="s">
        <v>241</v>
      </c>
      <c r="O128" s="32">
        <f t="shared" si="21"/>
        <v>60</v>
      </c>
      <c r="P128" s="32">
        <v>100</v>
      </c>
      <c r="Q128" s="32">
        <v>6550</v>
      </c>
      <c r="R128" s="39">
        <f t="shared" si="23"/>
        <v>393000</v>
      </c>
      <c r="S128" s="32">
        <v>33</v>
      </c>
      <c r="T128" s="32">
        <v>56</v>
      </c>
      <c r="U128" s="39">
        <f t="shared" si="28"/>
        <v>220080</v>
      </c>
      <c r="V128" s="39">
        <f t="shared" si="24"/>
        <v>172920</v>
      </c>
      <c r="W128" s="63">
        <f t="shared" si="25"/>
        <v>210420</v>
      </c>
      <c r="X128" s="63">
        <f t="shared" si="26"/>
        <v>210420</v>
      </c>
      <c r="Z128" s="63">
        <f t="shared" si="27"/>
        <v>210420</v>
      </c>
      <c r="AA128" s="38">
        <v>0.01</v>
      </c>
      <c r="AB128" s="32" t="s">
        <v>289</v>
      </c>
      <c r="AC128" s="32" t="s">
        <v>290</v>
      </c>
      <c r="AD128" s="32" t="s">
        <v>289</v>
      </c>
      <c r="AE128" s="32" t="s">
        <v>290</v>
      </c>
    </row>
    <row r="129" spans="1:31" x14ac:dyDescent="0.45">
      <c r="D129" s="32">
        <v>3</v>
      </c>
      <c r="E129" s="89">
        <v>4</v>
      </c>
      <c r="F129" s="89">
        <v>5</v>
      </c>
      <c r="G129" s="32">
        <f t="shared" si="19"/>
        <v>20</v>
      </c>
      <c r="H129" s="32">
        <f t="shared" si="17"/>
        <v>5</v>
      </c>
      <c r="I129" s="32">
        <v>2500</v>
      </c>
      <c r="J129" s="58">
        <f t="shared" si="22"/>
        <v>12500</v>
      </c>
      <c r="K129" s="32">
        <v>2</v>
      </c>
      <c r="L129" s="32" t="s">
        <v>204</v>
      </c>
      <c r="M129" s="32" t="s">
        <v>146</v>
      </c>
      <c r="N129" s="32" t="s">
        <v>201</v>
      </c>
      <c r="O129" s="32">
        <f t="shared" si="21"/>
        <v>20</v>
      </c>
      <c r="P129" s="32">
        <v>100</v>
      </c>
      <c r="Q129" s="32">
        <v>6550</v>
      </c>
      <c r="R129" s="39">
        <f t="shared" si="23"/>
        <v>131000</v>
      </c>
      <c r="S129" s="32">
        <v>10</v>
      </c>
      <c r="T129" s="32">
        <v>10</v>
      </c>
      <c r="U129" s="39">
        <f t="shared" si="28"/>
        <v>13100</v>
      </c>
      <c r="V129" s="39">
        <f t="shared" si="24"/>
        <v>117900</v>
      </c>
      <c r="W129" s="63">
        <f t="shared" si="25"/>
        <v>130400</v>
      </c>
      <c r="X129" s="63">
        <f t="shared" si="26"/>
        <v>130400</v>
      </c>
      <c r="Z129" s="63">
        <f t="shared" si="27"/>
        <v>130400</v>
      </c>
      <c r="AA129" s="38">
        <v>0.3</v>
      </c>
      <c r="AB129" s="32" t="s">
        <v>289</v>
      </c>
      <c r="AC129" s="32" t="s">
        <v>290</v>
      </c>
      <c r="AD129" s="32" t="s">
        <v>289</v>
      </c>
      <c r="AE129" s="32" t="s">
        <v>290</v>
      </c>
    </row>
    <row r="130" spans="1:31" s="46" customFormat="1" ht="20.25" thickBot="1" x14ac:dyDescent="0.5">
      <c r="D130" s="46">
        <v>1</v>
      </c>
      <c r="E130" s="91"/>
      <c r="F130" s="91"/>
      <c r="G130" s="46">
        <f t="shared" si="19"/>
        <v>0</v>
      </c>
      <c r="H130" s="46">
        <v>15</v>
      </c>
      <c r="I130" s="46">
        <v>2500</v>
      </c>
      <c r="J130" s="59">
        <f t="shared" si="22"/>
        <v>37500</v>
      </c>
      <c r="R130" s="47">
        <f t="shared" si="23"/>
        <v>0</v>
      </c>
      <c r="U130" s="47">
        <f t="shared" si="28"/>
        <v>0</v>
      </c>
      <c r="V130" s="47">
        <f t="shared" si="24"/>
        <v>0</v>
      </c>
      <c r="W130" s="64">
        <f t="shared" si="25"/>
        <v>37500</v>
      </c>
      <c r="X130" s="64">
        <f t="shared" si="26"/>
        <v>37500</v>
      </c>
      <c r="Z130" s="64">
        <f t="shared" si="27"/>
        <v>37500</v>
      </c>
      <c r="AA130" s="48">
        <v>0.01</v>
      </c>
      <c r="AB130" s="46" t="s">
        <v>289</v>
      </c>
      <c r="AC130" s="46" t="s">
        <v>290</v>
      </c>
      <c r="AD130" s="82"/>
    </row>
    <row r="131" spans="1:31" x14ac:dyDescent="0.45">
      <c r="A131" s="32">
        <v>52</v>
      </c>
      <c r="B131" s="32" t="s">
        <v>143</v>
      </c>
      <c r="C131" s="32">
        <v>1183</v>
      </c>
      <c r="D131" s="32">
        <v>2</v>
      </c>
      <c r="E131" s="89">
        <v>4</v>
      </c>
      <c r="F131" s="89">
        <v>15</v>
      </c>
      <c r="G131" s="32">
        <f t="shared" si="19"/>
        <v>60</v>
      </c>
      <c r="H131" s="32">
        <f t="shared" si="17"/>
        <v>15</v>
      </c>
      <c r="I131" s="32">
        <v>2500</v>
      </c>
      <c r="J131" s="58">
        <f t="shared" si="22"/>
        <v>37500</v>
      </c>
      <c r="K131" s="32">
        <v>1</v>
      </c>
      <c r="L131" s="32" t="s">
        <v>204</v>
      </c>
      <c r="M131" s="32" t="s">
        <v>146</v>
      </c>
      <c r="N131" s="32" t="s">
        <v>241</v>
      </c>
      <c r="O131" s="32">
        <f t="shared" si="21"/>
        <v>60</v>
      </c>
      <c r="P131" s="32">
        <v>100</v>
      </c>
      <c r="Q131" s="32">
        <v>6550</v>
      </c>
      <c r="R131" s="39">
        <f t="shared" si="23"/>
        <v>393000</v>
      </c>
      <c r="S131" s="32">
        <v>43</v>
      </c>
      <c r="T131" s="32">
        <v>76</v>
      </c>
      <c r="U131" s="39">
        <f t="shared" si="28"/>
        <v>298680</v>
      </c>
      <c r="V131" s="39">
        <f t="shared" si="24"/>
        <v>94320</v>
      </c>
      <c r="W131" s="63">
        <f t="shared" si="25"/>
        <v>131820</v>
      </c>
      <c r="X131" s="63">
        <f t="shared" si="26"/>
        <v>131820</v>
      </c>
      <c r="Z131" s="63">
        <f t="shared" si="27"/>
        <v>131820</v>
      </c>
      <c r="AA131" s="38">
        <v>0.01</v>
      </c>
      <c r="AB131" s="32" t="s">
        <v>291</v>
      </c>
      <c r="AC131" s="32" t="s">
        <v>292</v>
      </c>
      <c r="AD131" s="32" t="s">
        <v>291</v>
      </c>
      <c r="AE131" s="32" t="s">
        <v>292</v>
      </c>
    </row>
    <row r="132" spans="1:31" x14ac:dyDescent="0.45">
      <c r="D132" s="32">
        <v>3</v>
      </c>
      <c r="E132" s="89">
        <v>4</v>
      </c>
      <c r="F132" s="89">
        <v>5</v>
      </c>
      <c r="G132" s="32">
        <f t="shared" si="19"/>
        <v>20</v>
      </c>
      <c r="H132" s="32">
        <f t="shared" si="17"/>
        <v>5</v>
      </c>
      <c r="I132" s="32">
        <v>2500</v>
      </c>
      <c r="J132" s="58">
        <f t="shared" si="22"/>
        <v>12500</v>
      </c>
      <c r="K132" s="32">
        <v>2</v>
      </c>
      <c r="L132" s="32" t="s">
        <v>204</v>
      </c>
      <c r="M132" s="32" t="s">
        <v>146</v>
      </c>
      <c r="N132" s="32" t="s">
        <v>201</v>
      </c>
      <c r="O132" s="32">
        <f t="shared" si="21"/>
        <v>20</v>
      </c>
      <c r="P132" s="32">
        <v>100</v>
      </c>
      <c r="Q132" s="32">
        <v>6550</v>
      </c>
      <c r="R132" s="39">
        <f t="shared" si="23"/>
        <v>131000</v>
      </c>
      <c r="S132" s="32">
        <v>30</v>
      </c>
      <c r="T132" s="32">
        <v>50</v>
      </c>
      <c r="U132" s="39">
        <f t="shared" si="28"/>
        <v>65500</v>
      </c>
      <c r="V132" s="39">
        <f t="shared" si="24"/>
        <v>65500</v>
      </c>
      <c r="W132" s="63">
        <f t="shared" si="25"/>
        <v>78000</v>
      </c>
      <c r="X132" s="63">
        <f t="shared" si="26"/>
        <v>78000</v>
      </c>
      <c r="Z132" s="63">
        <f t="shared" si="27"/>
        <v>78000</v>
      </c>
      <c r="AA132" s="38">
        <v>0.3</v>
      </c>
      <c r="AB132" s="32" t="s">
        <v>291</v>
      </c>
      <c r="AC132" s="32" t="s">
        <v>292</v>
      </c>
      <c r="AD132" s="32" t="s">
        <v>291</v>
      </c>
      <c r="AE132" s="32" t="s">
        <v>292</v>
      </c>
    </row>
    <row r="133" spans="1:31" s="46" customFormat="1" ht="20.25" thickBot="1" x14ac:dyDescent="0.5">
      <c r="D133" s="46">
        <v>1</v>
      </c>
      <c r="E133" s="91"/>
      <c r="F133" s="91"/>
      <c r="G133" s="46">
        <v>72</v>
      </c>
      <c r="H133" s="46">
        <v>18</v>
      </c>
      <c r="I133" s="46">
        <v>2500</v>
      </c>
      <c r="J133" s="59">
        <f t="shared" si="22"/>
        <v>45000</v>
      </c>
      <c r="R133" s="47">
        <f t="shared" si="23"/>
        <v>0</v>
      </c>
      <c r="U133" s="47">
        <f t="shared" si="28"/>
        <v>0</v>
      </c>
      <c r="V133" s="47">
        <f t="shared" si="24"/>
        <v>0</v>
      </c>
      <c r="W133" s="64">
        <f t="shared" si="25"/>
        <v>45000</v>
      </c>
      <c r="X133" s="64">
        <f t="shared" si="26"/>
        <v>45000</v>
      </c>
      <c r="Z133" s="64">
        <f t="shared" si="27"/>
        <v>45000</v>
      </c>
      <c r="AA133" s="48">
        <v>0.01</v>
      </c>
      <c r="AB133" s="46" t="s">
        <v>291</v>
      </c>
      <c r="AC133" s="46" t="s">
        <v>292</v>
      </c>
      <c r="AD133" s="82"/>
      <c r="AE133" s="82"/>
    </row>
    <row r="134" spans="1:31" x14ac:dyDescent="0.45">
      <c r="A134" s="32">
        <v>53</v>
      </c>
      <c r="B134" s="32" t="s">
        <v>293</v>
      </c>
      <c r="C134" s="32">
        <v>1620</v>
      </c>
      <c r="D134" s="32">
        <v>2</v>
      </c>
      <c r="E134" s="89">
        <v>7</v>
      </c>
      <c r="F134" s="89">
        <v>25</v>
      </c>
      <c r="G134" s="32">
        <f t="shared" si="19"/>
        <v>175</v>
      </c>
      <c r="H134" s="32">
        <f t="shared" si="17"/>
        <v>43.75</v>
      </c>
      <c r="I134" s="32">
        <v>2500</v>
      </c>
      <c r="J134" s="58">
        <f t="shared" si="22"/>
        <v>109375</v>
      </c>
      <c r="K134" s="32">
        <v>1</v>
      </c>
      <c r="L134" s="32" t="s">
        <v>204</v>
      </c>
      <c r="M134" s="32" t="s">
        <v>146</v>
      </c>
      <c r="N134" s="32" t="s">
        <v>241</v>
      </c>
      <c r="O134" s="32">
        <f t="shared" si="21"/>
        <v>175</v>
      </c>
      <c r="P134" s="32">
        <v>100</v>
      </c>
      <c r="Q134" s="32">
        <v>6550</v>
      </c>
      <c r="R134" s="39">
        <f t="shared" si="23"/>
        <v>1146250</v>
      </c>
      <c r="S134" s="32">
        <v>17</v>
      </c>
      <c r="T134" s="32">
        <v>24</v>
      </c>
      <c r="U134" s="39">
        <f t="shared" si="28"/>
        <v>275100</v>
      </c>
      <c r="V134" s="39">
        <f t="shared" si="24"/>
        <v>871150</v>
      </c>
      <c r="W134" s="63">
        <f t="shared" si="25"/>
        <v>980525</v>
      </c>
      <c r="X134" s="63">
        <f t="shared" si="26"/>
        <v>980525</v>
      </c>
      <c r="Z134" s="63">
        <f t="shared" si="27"/>
        <v>980525</v>
      </c>
      <c r="AA134" s="38">
        <v>0.01</v>
      </c>
      <c r="AB134" s="32" t="s">
        <v>294</v>
      </c>
      <c r="AC134" s="32" t="s">
        <v>295</v>
      </c>
      <c r="AD134" s="32" t="s">
        <v>294</v>
      </c>
      <c r="AE134" s="32" t="s">
        <v>295</v>
      </c>
    </row>
    <row r="135" spans="1:31" x14ac:dyDescent="0.45">
      <c r="D135" s="32">
        <v>3</v>
      </c>
      <c r="E135" s="89">
        <v>7</v>
      </c>
      <c r="F135" s="89">
        <v>7</v>
      </c>
      <c r="G135" s="32">
        <f t="shared" si="19"/>
        <v>49</v>
      </c>
      <c r="H135" s="32">
        <f t="shared" si="17"/>
        <v>12.25</v>
      </c>
      <c r="I135" s="32">
        <v>2500</v>
      </c>
      <c r="J135" s="58">
        <f t="shared" si="22"/>
        <v>30625</v>
      </c>
      <c r="K135" s="32">
        <v>2</v>
      </c>
      <c r="L135" s="32" t="s">
        <v>204</v>
      </c>
      <c r="M135" s="32" t="s">
        <v>146</v>
      </c>
      <c r="N135" s="32" t="s">
        <v>201</v>
      </c>
      <c r="O135" s="32">
        <f t="shared" si="21"/>
        <v>49</v>
      </c>
      <c r="P135" s="32">
        <v>100</v>
      </c>
      <c r="Q135" s="32">
        <v>6550</v>
      </c>
      <c r="R135" s="39">
        <f t="shared" si="23"/>
        <v>320950</v>
      </c>
      <c r="S135" s="32">
        <v>17</v>
      </c>
      <c r="T135" s="32">
        <v>24</v>
      </c>
      <c r="U135" s="39">
        <f t="shared" si="28"/>
        <v>77028</v>
      </c>
      <c r="V135" s="39">
        <f t="shared" si="24"/>
        <v>243922</v>
      </c>
      <c r="W135" s="63">
        <f t="shared" si="25"/>
        <v>274547</v>
      </c>
      <c r="X135" s="63">
        <f t="shared" si="26"/>
        <v>274547</v>
      </c>
      <c r="Z135" s="63">
        <f t="shared" si="27"/>
        <v>274547</v>
      </c>
      <c r="AA135" s="38">
        <v>0.3</v>
      </c>
      <c r="AB135" s="32" t="s">
        <v>294</v>
      </c>
      <c r="AC135" s="32" t="s">
        <v>295</v>
      </c>
      <c r="AD135" s="32" t="s">
        <v>294</v>
      </c>
      <c r="AE135" s="32" t="s">
        <v>295</v>
      </c>
    </row>
    <row r="136" spans="1:31" s="46" customFormat="1" ht="20.25" thickBot="1" x14ac:dyDescent="0.5">
      <c r="D136" s="46">
        <v>1</v>
      </c>
      <c r="E136" s="91"/>
      <c r="F136" s="91"/>
      <c r="G136" s="46">
        <v>16</v>
      </c>
      <c r="H136" s="46">
        <v>4</v>
      </c>
      <c r="I136" s="46">
        <v>2500</v>
      </c>
      <c r="J136" s="59">
        <f t="shared" si="22"/>
        <v>10000</v>
      </c>
      <c r="R136" s="47">
        <f t="shared" si="23"/>
        <v>0</v>
      </c>
      <c r="U136" s="47">
        <f t="shared" si="28"/>
        <v>0</v>
      </c>
      <c r="V136" s="47">
        <f t="shared" si="24"/>
        <v>0</v>
      </c>
      <c r="W136" s="64">
        <f t="shared" si="25"/>
        <v>10000</v>
      </c>
      <c r="X136" s="64">
        <f t="shared" si="26"/>
        <v>10000</v>
      </c>
      <c r="Z136" s="64">
        <f t="shared" si="27"/>
        <v>10000</v>
      </c>
      <c r="AA136" s="48">
        <v>0.01</v>
      </c>
      <c r="AB136" s="46" t="s">
        <v>294</v>
      </c>
      <c r="AC136" s="46" t="s">
        <v>295</v>
      </c>
      <c r="AD136" s="82"/>
      <c r="AE136" s="82"/>
    </row>
    <row r="137" spans="1:31" x14ac:dyDescent="0.45">
      <c r="A137" s="32">
        <v>54</v>
      </c>
      <c r="B137" s="32" t="s">
        <v>143</v>
      </c>
      <c r="C137" s="32">
        <v>1626</v>
      </c>
      <c r="D137" s="32">
        <v>3</v>
      </c>
      <c r="E137" s="89">
        <v>5</v>
      </c>
      <c r="F137" s="89">
        <v>12</v>
      </c>
      <c r="G137" s="32">
        <f t="shared" si="19"/>
        <v>60</v>
      </c>
      <c r="H137" s="32">
        <f t="shared" si="17"/>
        <v>15</v>
      </c>
      <c r="I137" s="32">
        <v>2500</v>
      </c>
      <c r="J137" s="58">
        <f t="shared" si="22"/>
        <v>37500</v>
      </c>
      <c r="K137" s="32">
        <v>1</v>
      </c>
      <c r="L137" s="32" t="s">
        <v>209</v>
      </c>
      <c r="M137" s="32" t="s">
        <v>146</v>
      </c>
      <c r="N137" s="32" t="s">
        <v>201</v>
      </c>
      <c r="O137" s="32">
        <f t="shared" si="21"/>
        <v>60</v>
      </c>
      <c r="P137" s="32">
        <v>100</v>
      </c>
      <c r="Q137" s="32">
        <v>5600</v>
      </c>
      <c r="R137" s="39">
        <f t="shared" si="23"/>
        <v>336000</v>
      </c>
      <c r="S137" s="32">
        <v>15</v>
      </c>
      <c r="T137" s="32">
        <v>20</v>
      </c>
      <c r="U137" s="39">
        <f t="shared" si="28"/>
        <v>67200</v>
      </c>
      <c r="V137" s="39">
        <f t="shared" si="24"/>
        <v>268800</v>
      </c>
      <c r="W137" s="63">
        <f t="shared" si="25"/>
        <v>306300</v>
      </c>
      <c r="X137" s="63">
        <f t="shared" si="26"/>
        <v>306300</v>
      </c>
      <c r="Z137" s="63">
        <f t="shared" si="27"/>
        <v>306300</v>
      </c>
      <c r="AA137" s="38">
        <v>0.3</v>
      </c>
      <c r="AB137" s="32" t="s">
        <v>296</v>
      </c>
      <c r="AC137" s="32" t="s">
        <v>297</v>
      </c>
      <c r="AD137" s="32" t="s">
        <v>296</v>
      </c>
      <c r="AE137" s="32" t="s">
        <v>297</v>
      </c>
    </row>
    <row r="138" spans="1:31" s="46" customFormat="1" ht="20.25" thickBot="1" x14ac:dyDescent="0.5">
      <c r="E138" s="91"/>
      <c r="F138" s="91"/>
      <c r="G138" s="46">
        <v>88</v>
      </c>
      <c r="H138" s="46">
        <v>22</v>
      </c>
      <c r="I138" s="46">
        <v>2500</v>
      </c>
      <c r="J138" s="59">
        <f t="shared" si="22"/>
        <v>55000</v>
      </c>
      <c r="R138" s="47">
        <f t="shared" si="23"/>
        <v>0</v>
      </c>
      <c r="U138" s="47">
        <f t="shared" si="28"/>
        <v>0</v>
      </c>
      <c r="V138" s="47">
        <f t="shared" si="24"/>
        <v>0</v>
      </c>
      <c r="W138" s="64">
        <f t="shared" si="25"/>
        <v>55000</v>
      </c>
      <c r="X138" s="64">
        <f t="shared" si="26"/>
        <v>55000</v>
      </c>
      <c r="Z138" s="64">
        <f t="shared" si="27"/>
        <v>55000</v>
      </c>
      <c r="AA138" s="48">
        <v>0.3</v>
      </c>
      <c r="AB138" s="46" t="s">
        <v>296</v>
      </c>
      <c r="AC138" s="46" t="s">
        <v>297</v>
      </c>
      <c r="AD138" s="82"/>
      <c r="AE138" s="82"/>
    </row>
    <row r="139" spans="1:31" x14ac:dyDescent="0.45">
      <c r="A139" s="32">
        <v>55</v>
      </c>
      <c r="B139" s="32" t="s">
        <v>143</v>
      </c>
      <c r="C139" s="32">
        <v>32756</v>
      </c>
      <c r="D139" s="32">
        <v>2</v>
      </c>
      <c r="E139" s="89">
        <v>7</v>
      </c>
      <c r="F139" s="89">
        <v>15</v>
      </c>
      <c r="G139" s="32">
        <f t="shared" si="19"/>
        <v>105</v>
      </c>
      <c r="H139" s="32">
        <f t="shared" si="17"/>
        <v>26.25</v>
      </c>
      <c r="I139" s="32">
        <v>2500</v>
      </c>
      <c r="J139" s="58">
        <f t="shared" si="22"/>
        <v>65625</v>
      </c>
      <c r="K139" s="32">
        <v>1</v>
      </c>
      <c r="L139" s="32" t="s">
        <v>298</v>
      </c>
      <c r="M139" s="32" t="s">
        <v>146</v>
      </c>
      <c r="N139" s="32" t="s">
        <v>241</v>
      </c>
      <c r="R139" s="39">
        <f t="shared" si="23"/>
        <v>0</v>
      </c>
      <c r="U139" s="39">
        <f t="shared" si="28"/>
        <v>0</v>
      </c>
      <c r="V139" s="39">
        <f t="shared" si="24"/>
        <v>0</v>
      </c>
      <c r="X139" s="63">
        <f t="shared" si="26"/>
        <v>0</v>
      </c>
      <c r="Z139" s="63">
        <f t="shared" si="27"/>
        <v>0</v>
      </c>
      <c r="AE139" s="32"/>
    </row>
    <row r="140" spans="1:31" x14ac:dyDescent="0.45">
      <c r="J140" s="58">
        <v>65625</v>
      </c>
      <c r="L140" s="32" t="s">
        <v>413</v>
      </c>
      <c r="M140" s="32" t="s">
        <v>146</v>
      </c>
      <c r="N140" s="32" t="s">
        <v>241</v>
      </c>
      <c r="O140" s="32">
        <v>105</v>
      </c>
      <c r="P140" s="32">
        <v>100</v>
      </c>
      <c r="Q140" s="32">
        <v>6550</v>
      </c>
      <c r="R140" s="39">
        <f t="shared" si="23"/>
        <v>687750</v>
      </c>
      <c r="S140" s="32">
        <v>2</v>
      </c>
      <c r="T140" s="32">
        <v>2</v>
      </c>
      <c r="U140" s="39">
        <f t="shared" si="28"/>
        <v>13755</v>
      </c>
      <c r="V140" s="39">
        <f t="shared" si="24"/>
        <v>673995</v>
      </c>
      <c r="W140" s="63">
        <f t="shared" si="25"/>
        <v>739620</v>
      </c>
      <c r="X140" s="63">
        <f t="shared" si="26"/>
        <v>739620</v>
      </c>
      <c r="Z140" s="63">
        <f t="shared" si="27"/>
        <v>739620</v>
      </c>
      <c r="AA140" s="38">
        <v>0.01</v>
      </c>
      <c r="AB140" s="32" t="s">
        <v>299</v>
      </c>
      <c r="AC140" s="32" t="s">
        <v>300</v>
      </c>
      <c r="AD140" s="55" t="s">
        <v>299</v>
      </c>
      <c r="AE140" s="32" t="s">
        <v>300</v>
      </c>
    </row>
    <row r="141" spans="1:31" x14ac:dyDescent="0.45">
      <c r="L141" s="32" t="s">
        <v>416</v>
      </c>
      <c r="M141" s="32" t="s">
        <v>146</v>
      </c>
      <c r="N141" s="32" t="s">
        <v>241</v>
      </c>
      <c r="O141" s="32">
        <v>105</v>
      </c>
      <c r="P141" s="32">
        <v>100</v>
      </c>
      <c r="Q141" s="32">
        <v>6550</v>
      </c>
      <c r="R141" s="39">
        <f t="shared" si="23"/>
        <v>687750</v>
      </c>
      <c r="S141" s="32">
        <v>2</v>
      </c>
      <c r="T141" s="32">
        <v>2</v>
      </c>
      <c r="U141" s="39">
        <f t="shared" si="28"/>
        <v>13755</v>
      </c>
      <c r="V141" s="39">
        <f t="shared" si="24"/>
        <v>673995</v>
      </c>
      <c r="W141" s="63">
        <f t="shared" si="25"/>
        <v>673995</v>
      </c>
      <c r="X141" s="63">
        <f t="shared" si="26"/>
        <v>673995</v>
      </c>
      <c r="Z141" s="63">
        <f t="shared" si="27"/>
        <v>673995</v>
      </c>
      <c r="AA141" s="38">
        <v>0.01</v>
      </c>
      <c r="AB141" s="32" t="s">
        <v>299</v>
      </c>
      <c r="AC141" s="32" t="s">
        <v>300</v>
      </c>
      <c r="AD141" s="55" t="s">
        <v>299</v>
      </c>
      <c r="AE141" s="32" t="s">
        <v>300</v>
      </c>
    </row>
    <row r="142" spans="1:31" x14ac:dyDescent="0.45">
      <c r="D142" s="32">
        <v>3</v>
      </c>
      <c r="E142" s="89">
        <v>5</v>
      </c>
      <c r="F142" s="89">
        <v>8</v>
      </c>
      <c r="G142" s="32">
        <f t="shared" si="19"/>
        <v>40</v>
      </c>
      <c r="H142" s="32">
        <f t="shared" si="17"/>
        <v>10</v>
      </c>
      <c r="I142" s="32">
        <v>2500</v>
      </c>
      <c r="J142" s="58">
        <f t="shared" si="22"/>
        <v>25000</v>
      </c>
      <c r="K142" s="32">
        <v>2</v>
      </c>
      <c r="L142" s="32" t="s">
        <v>204</v>
      </c>
      <c r="M142" s="32" t="s">
        <v>146</v>
      </c>
      <c r="N142" s="32" t="s">
        <v>201</v>
      </c>
      <c r="O142" s="32">
        <f t="shared" si="21"/>
        <v>40</v>
      </c>
      <c r="P142" s="32">
        <v>100</v>
      </c>
      <c r="Q142" s="32">
        <v>6550</v>
      </c>
      <c r="R142" s="39">
        <f t="shared" si="23"/>
        <v>262000</v>
      </c>
      <c r="S142" s="32">
        <v>2</v>
      </c>
      <c r="T142" s="32">
        <v>2</v>
      </c>
      <c r="U142" s="39">
        <f t="shared" si="28"/>
        <v>5240</v>
      </c>
      <c r="V142" s="39">
        <f t="shared" si="24"/>
        <v>256760</v>
      </c>
      <c r="W142" s="63">
        <f t="shared" si="25"/>
        <v>281760</v>
      </c>
      <c r="X142" s="63">
        <f t="shared" si="26"/>
        <v>281760</v>
      </c>
      <c r="Z142" s="63">
        <f t="shared" si="27"/>
        <v>281760</v>
      </c>
      <c r="AA142" s="38">
        <v>0.3</v>
      </c>
      <c r="AB142" s="32" t="s">
        <v>299</v>
      </c>
      <c r="AC142" s="32" t="s">
        <v>300</v>
      </c>
      <c r="AD142" s="32" t="s">
        <v>299</v>
      </c>
      <c r="AE142" s="32" t="s">
        <v>300</v>
      </c>
    </row>
    <row r="143" spans="1:31" s="46" customFormat="1" ht="20.25" thickBot="1" x14ac:dyDescent="0.5">
      <c r="D143" s="46">
        <v>1</v>
      </c>
      <c r="E143" s="91"/>
      <c r="F143" s="91"/>
      <c r="G143" s="46">
        <v>191</v>
      </c>
      <c r="H143" s="46">
        <v>47.75</v>
      </c>
      <c r="I143" s="46">
        <v>2500</v>
      </c>
      <c r="J143" s="59">
        <f t="shared" si="22"/>
        <v>119375</v>
      </c>
      <c r="R143" s="47">
        <f t="shared" si="23"/>
        <v>0</v>
      </c>
      <c r="U143" s="47">
        <f t="shared" si="28"/>
        <v>0</v>
      </c>
      <c r="V143" s="47">
        <f t="shared" si="24"/>
        <v>0</v>
      </c>
      <c r="W143" s="64">
        <f t="shared" si="25"/>
        <v>119375</v>
      </c>
      <c r="X143" s="64">
        <f t="shared" si="26"/>
        <v>119375</v>
      </c>
      <c r="Z143" s="64">
        <f t="shared" si="27"/>
        <v>119375</v>
      </c>
      <c r="AA143" s="48">
        <v>0.01</v>
      </c>
      <c r="AB143" s="46" t="s">
        <v>299</v>
      </c>
      <c r="AC143" s="46" t="s">
        <v>300</v>
      </c>
      <c r="AD143" s="82"/>
      <c r="AE143" s="82"/>
    </row>
    <row r="144" spans="1:31" x14ac:dyDescent="0.45">
      <c r="A144" s="32">
        <v>56</v>
      </c>
      <c r="B144" s="32" t="s">
        <v>143</v>
      </c>
      <c r="C144" s="32">
        <v>32758</v>
      </c>
      <c r="D144" s="32">
        <v>3</v>
      </c>
      <c r="E144" s="89">
        <v>18</v>
      </c>
      <c r="F144" s="89">
        <v>36</v>
      </c>
      <c r="G144" s="32">
        <f t="shared" si="19"/>
        <v>648</v>
      </c>
      <c r="H144" s="32">
        <f t="shared" si="17"/>
        <v>162</v>
      </c>
      <c r="I144" s="32">
        <v>2500</v>
      </c>
      <c r="J144" s="58">
        <f t="shared" si="22"/>
        <v>405000</v>
      </c>
      <c r="K144" s="32">
        <v>1</v>
      </c>
      <c r="L144" s="32" t="s">
        <v>209</v>
      </c>
      <c r="M144" s="32" t="s">
        <v>146</v>
      </c>
      <c r="N144" s="32" t="s">
        <v>201</v>
      </c>
      <c r="O144" s="32">
        <f t="shared" si="21"/>
        <v>648</v>
      </c>
      <c r="P144" s="32">
        <v>100</v>
      </c>
      <c r="Q144" s="32">
        <v>3300</v>
      </c>
      <c r="R144" s="39">
        <f t="shared" si="23"/>
        <v>2138400</v>
      </c>
      <c r="S144" s="32">
        <v>4</v>
      </c>
      <c r="T144" s="32">
        <v>4</v>
      </c>
      <c r="U144" s="39">
        <f t="shared" si="28"/>
        <v>85536</v>
      </c>
      <c r="V144" s="39">
        <f t="shared" si="24"/>
        <v>2052864</v>
      </c>
      <c r="W144" s="63">
        <f t="shared" si="25"/>
        <v>2457864</v>
      </c>
      <c r="X144" s="63">
        <f t="shared" si="26"/>
        <v>2457864</v>
      </c>
      <c r="Z144" s="63">
        <f t="shared" si="27"/>
        <v>2457864</v>
      </c>
      <c r="AA144" s="38">
        <v>0.3</v>
      </c>
      <c r="AB144" s="32" t="s">
        <v>302</v>
      </c>
      <c r="AC144" s="32" t="s">
        <v>303</v>
      </c>
      <c r="AD144" s="32" t="s">
        <v>302</v>
      </c>
      <c r="AE144" s="32" t="s">
        <v>303</v>
      </c>
    </row>
    <row r="145" spans="1:31" x14ac:dyDescent="0.45">
      <c r="D145" s="32">
        <v>2</v>
      </c>
      <c r="E145" s="89">
        <v>5</v>
      </c>
      <c r="F145" s="89">
        <v>12</v>
      </c>
      <c r="G145" s="32">
        <f t="shared" si="19"/>
        <v>60</v>
      </c>
      <c r="H145" s="32">
        <f t="shared" si="17"/>
        <v>15</v>
      </c>
      <c r="I145" s="32">
        <v>2500</v>
      </c>
      <c r="J145" s="58">
        <f t="shared" si="22"/>
        <v>37500</v>
      </c>
      <c r="K145" s="32">
        <v>2</v>
      </c>
      <c r="L145" s="32" t="s">
        <v>298</v>
      </c>
      <c r="M145" s="32" t="s">
        <v>146</v>
      </c>
      <c r="N145" s="32" t="s">
        <v>241</v>
      </c>
      <c r="R145" s="39">
        <f t="shared" si="23"/>
        <v>0</v>
      </c>
      <c r="U145" s="39">
        <f t="shared" si="28"/>
        <v>0</v>
      </c>
      <c r="V145" s="39">
        <f t="shared" si="24"/>
        <v>0</v>
      </c>
      <c r="X145" s="63">
        <f t="shared" si="26"/>
        <v>0</v>
      </c>
      <c r="Z145" s="63">
        <f t="shared" si="27"/>
        <v>0</v>
      </c>
      <c r="AD145" s="32"/>
      <c r="AE145" s="32"/>
    </row>
    <row r="146" spans="1:31" x14ac:dyDescent="0.45">
      <c r="J146" s="58">
        <v>37500</v>
      </c>
      <c r="L146" s="32" t="s">
        <v>413</v>
      </c>
      <c r="M146" s="32" t="s">
        <v>146</v>
      </c>
      <c r="N146" s="32" t="s">
        <v>241</v>
      </c>
      <c r="O146" s="32">
        <v>60</v>
      </c>
      <c r="P146" s="32">
        <v>100</v>
      </c>
      <c r="Q146" s="32">
        <v>6550</v>
      </c>
      <c r="R146" s="39">
        <f t="shared" si="23"/>
        <v>393000</v>
      </c>
      <c r="S146" s="32">
        <v>4</v>
      </c>
      <c r="T146" s="32">
        <v>4</v>
      </c>
      <c r="U146" s="39">
        <f t="shared" si="28"/>
        <v>15720</v>
      </c>
      <c r="V146" s="39">
        <f t="shared" si="24"/>
        <v>377280</v>
      </c>
      <c r="W146" s="63">
        <f t="shared" si="25"/>
        <v>414780</v>
      </c>
      <c r="X146" s="63">
        <f t="shared" si="26"/>
        <v>414780</v>
      </c>
      <c r="Z146" s="63">
        <f t="shared" si="27"/>
        <v>414780</v>
      </c>
      <c r="AA146" s="38">
        <v>0.01</v>
      </c>
      <c r="AB146" s="32" t="s">
        <v>302</v>
      </c>
      <c r="AC146" s="32" t="s">
        <v>303</v>
      </c>
      <c r="AD146" s="32" t="s">
        <v>302</v>
      </c>
      <c r="AE146" s="32" t="s">
        <v>303</v>
      </c>
    </row>
    <row r="147" spans="1:31" x14ac:dyDescent="0.45">
      <c r="L147" s="32" t="s">
        <v>416</v>
      </c>
      <c r="M147" s="32" t="s">
        <v>146</v>
      </c>
      <c r="N147" s="32" t="s">
        <v>241</v>
      </c>
      <c r="O147" s="32">
        <v>60</v>
      </c>
      <c r="P147" s="32">
        <v>100</v>
      </c>
      <c r="Q147" s="32">
        <v>6550</v>
      </c>
      <c r="R147" s="39">
        <f t="shared" si="23"/>
        <v>393000</v>
      </c>
      <c r="S147" s="32">
        <v>4</v>
      </c>
      <c r="T147" s="32">
        <v>4</v>
      </c>
      <c r="U147" s="39">
        <f t="shared" si="28"/>
        <v>15720</v>
      </c>
      <c r="V147" s="39">
        <f t="shared" si="24"/>
        <v>377280</v>
      </c>
      <c r="W147" s="63">
        <f t="shared" si="25"/>
        <v>377280</v>
      </c>
      <c r="X147" s="63">
        <f t="shared" si="26"/>
        <v>377280</v>
      </c>
      <c r="Z147" s="63">
        <f t="shared" si="27"/>
        <v>377280</v>
      </c>
      <c r="AA147" s="38">
        <v>0.01</v>
      </c>
      <c r="AB147" s="32" t="s">
        <v>302</v>
      </c>
      <c r="AC147" s="32" t="s">
        <v>303</v>
      </c>
      <c r="AD147" s="32" t="s">
        <v>302</v>
      </c>
      <c r="AE147" s="32" t="s">
        <v>303</v>
      </c>
    </row>
    <row r="148" spans="1:31" s="46" customFormat="1" ht="20.25" thickBot="1" x14ac:dyDescent="0.5">
      <c r="D148" s="46">
        <v>1</v>
      </c>
      <c r="E148" s="91"/>
      <c r="F148" s="91"/>
      <c r="G148" s="46">
        <v>468</v>
      </c>
      <c r="H148" s="46">
        <v>117</v>
      </c>
      <c r="I148" s="46">
        <v>2500</v>
      </c>
      <c r="J148" s="59">
        <f t="shared" si="22"/>
        <v>292500</v>
      </c>
      <c r="R148" s="47">
        <f t="shared" si="23"/>
        <v>0</v>
      </c>
      <c r="U148" s="47">
        <f t="shared" si="28"/>
        <v>0</v>
      </c>
      <c r="V148" s="47">
        <f t="shared" si="24"/>
        <v>0</v>
      </c>
      <c r="W148" s="64">
        <f t="shared" si="25"/>
        <v>292500</v>
      </c>
      <c r="X148" s="64">
        <f t="shared" si="26"/>
        <v>292500</v>
      </c>
      <c r="Z148" s="64">
        <f t="shared" si="27"/>
        <v>292500</v>
      </c>
      <c r="AA148" s="48">
        <v>0.01</v>
      </c>
      <c r="AB148" s="46" t="s">
        <v>302</v>
      </c>
      <c r="AC148" s="46" t="s">
        <v>303</v>
      </c>
      <c r="AD148" s="82"/>
      <c r="AE148" s="82"/>
    </row>
    <row r="149" spans="1:31" x14ac:dyDescent="0.45">
      <c r="A149" s="32">
        <v>57</v>
      </c>
      <c r="B149" s="32" t="s">
        <v>143</v>
      </c>
      <c r="C149" s="32">
        <v>2437</v>
      </c>
      <c r="D149" s="32">
        <v>2</v>
      </c>
      <c r="E149" s="89">
        <v>12</v>
      </c>
      <c r="F149" s="89">
        <v>6</v>
      </c>
      <c r="G149" s="32">
        <f t="shared" si="19"/>
        <v>72</v>
      </c>
      <c r="H149" s="32">
        <f t="shared" si="17"/>
        <v>18</v>
      </c>
      <c r="I149" s="32">
        <v>2500</v>
      </c>
      <c r="J149" s="58">
        <f t="shared" si="22"/>
        <v>45000</v>
      </c>
      <c r="K149" s="32">
        <v>1</v>
      </c>
      <c r="L149" s="32" t="s">
        <v>204</v>
      </c>
      <c r="M149" s="32" t="s">
        <v>146</v>
      </c>
      <c r="N149" s="32" t="s">
        <v>241</v>
      </c>
      <c r="O149" s="32">
        <f t="shared" si="21"/>
        <v>72</v>
      </c>
      <c r="P149" s="32">
        <v>100</v>
      </c>
      <c r="Q149" s="32">
        <v>6550</v>
      </c>
      <c r="R149" s="39">
        <f t="shared" si="23"/>
        <v>471600</v>
      </c>
      <c r="S149" s="32">
        <v>20</v>
      </c>
      <c r="T149" s="32">
        <v>30</v>
      </c>
      <c r="U149" s="39">
        <f t="shared" si="28"/>
        <v>141480</v>
      </c>
      <c r="V149" s="39">
        <f t="shared" si="24"/>
        <v>330120</v>
      </c>
      <c r="W149" s="63">
        <f t="shared" si="25"/>
        <v>375120</v>
      </c>
      <c r="X149" s="63">
        <f t="shared" si="26"/>
        <v>375120</v>
      </c>
      <c r="Z149" s="63">
        <f t="shared" si="27"/>
        <v>375120</v>
      </c>
      <c r="AA149" s="38">
        <v>0.01</v>
      </c>
      <c r="AB149" s="32" t="s">
        <v>304</v>
      </c>
      <c r="AC149" s="32" t="s">
        <v>305</v>
      </c>
      <c r="AD149" s="32" t="s">
        <v>304</v>
      </c>
      <c r="AE149" s="32" t="s">
        <v>305</v>
      </c>
    </row>
    <row r="150" spans="1:31" x14ac:dyDescent="0.45">
      <c r="D150" s="32">
        <v>3</v>
      </c>
      <c r="E150" s="89">
        <v>10</v>
      </c>
      <c r="F150" s="89">
        <v>10</v>
      </c>
      <c r="G150" s="32">
        <f t="shared" si="19"/>
        <v>100</v>
      </c>
      <c r="H150" s="32">
        <f t="shared" ref="H150:H217" si="29">G150/4</f>
        <v>25</v>
      </c>
      <c r="I150" s="32">
        <v>2500</v>
      </c>
      <c r="J150" s="58">
        <f t="shared" si="22"/>
        <v>62500</v>
      </c>
      <c r="K150" s="32">
        <v>2</v>
      </c>
      <c r="L150" s="32" t="s">
        <v>209</v>
      </c>
      <c r="M150" s="32" t="s">
        <v>146</v>
      </c>
      <c r="N150" s="32" t="s">
        <v>201</v>
      </c>
      <c r="O150" s="32">
        <f t="shared" si="21"/>
        <v>100</v>
      </c>
      <c r="P150" s="32">
        <v>100</v>
      </c>
      <c r="Q150" s="32">
        <v>5600</v>
      </c>
      <c r="R150" s="39">
        <f t="shared" si="23"/>
        <v>560000</v>
      </c>
      <c r="S150" s="32">
        <v>20</v>
      </c>
      <c r="T150" s="32">
        <v>30</v>
      </c>
      <c r="U150" s="39">
        <f t="shared" si="28"/>
        <v>168000</v>
      </c>
      <c r="V150" s="39">
        <f t="shared" si="24"/>
        <v>392000</v>
      </c>
      <c r="W150" s="63">
        <f t="shared" si="25"/>
        <v>454500</v>
      </c>
      <c r="X150" s="63">
        <f t="shared" si="26"/>
        <v>454500</v>
      </c>
      <c r="Z150" s="63">
        <f t="shared" si="27"/>
        <v>454500</v>
      </c>
      <c r="AA150" s="38">
        <v>0.3</v>
      </c>
      <c r="AB150" s="32" t="s">
        <v>304</v>
      </c>
      <c r="AC150" s="32" t="s">
        <v>305</v>
      </c>
      <c r="AD150" s="32" t="s">
        <v>304</v>
      </c>
      <c r="AE150" s="32" t="s">
        <v>305</v>
      </c>
    </row>
    <row r="151" spans="1:31" x14ac:dyDescent="0.45">
      <c r="D151" s="32">
        <v>3</v>
      </c>
      <c r="E151" s="89">
        <v>15</v>
      </c>
      <c r="F151" s="89">
        <v>30</v>
      </c>
      <c r="G151" s="32">
        <f t="shared" si="19"/>
        <v>450</v>
      </c>
      <c r="H151" s="32">
        <f t="shared" si="29"/>
        <v>112.5</v>
      </c>
      <c r="I151" s="32">
        <v>2500</v>
      </c>
      <c r="J151" s="58">
        <f t="shared" si="22"/>
        <v>281250</v>
      </c>
      <c r="R151" s="39">
        <f t="shared" si="23"/>
        <v>0</v>
      </c>
      <c r="U151" s="39">
        <f t="shared" si="28"/>
        <v>0</v>
      </c>
      <c r="V151" s="39">
        <f t="shared" si="24"/>
        <v>0</v>
      </c>
      <c r="W151" s="63">
        <f t="shared" si="25"/>
        <v>281250</v>
      </c>
      <c r="X151" s="63">
        <f t="shared" si="26"/>
        <v>281250</v>
      </c>
      <c r="Z151" s="63">
        <f t="shared" si="27"/>
        <v>281250</v>
      </c>
      <c r="AA151" s="38">
        <v>0.3</v>
      </c>
      <c r="AB151" s="32" t="s">
        <v>304</v>
      </c>
      <c r="AC151" s="32" t="s">
        <v>305</v>
      </c>
    </row>
    <row r="152" spans="1:31" s="46" customFormat="1" ht="20.25" thickBot="1" x14ac:dyDescent="0.5">
      <c r="D152" s="46">
        <v>1</v>
      </c>
      <c r="E152" s="91"/>
      <c r="F152" s="91"/>
      <c r="G152" s="46">
        <v>954</v>
      </c>
      <c r="H152" s="46">
        <v>238.5</v>
      </c>
      <c r="I152" s="46">
        <v>2500</v>
      </c>
      <c r="J152" s="59">
        <f t="shared" si="22"/>
        <v>596250</v>
      </c>
      <c r="R152" s="47">
        <f t="shared" si="23"/>
        <v>0</v>
      </c>
      <c r="U152" s="47">
        <f t="shared" si="28"/>
        <v>0</v>
      </c>
      <c r="V152" s="47">
        <f t="shared" si="24"/>
        <v>0</v>
      </c>
      <c r="W152" s="64">
        <f t="shared" si="25"/>
        <v>596250</v>
      </c>
      <c r="X152" s="64">
        <f t="shared" si="26"/>
        <v>596250</v>
      </c>
      <c r="Z152" s="64">
        <f t="shared" si="27"/>
        <v>596250</v>
      </c>
      <c r="AA152" s="48">
        <v>0.01</v>
      </c>
      <c r="AB152" s="46" t="s">
        <v>304</v>
      </c>
      <c r="AC152" s="46" t="s">
        <v>305</v>
      </c>
      <c r="AD152" s="82"/>
      <c r="AE152" s="82"/>
    </row>
    <row r="153" spans="1:31" x14ac:dyDescent="0.45">
      <c r="A153" s="32">
        <v>58</v>
      </c>
      <c r="B153" s="32" t="s">
        <v>143</v>
      </c>
      <c r="C153" s="32">
        <v>1671</v>
      </c>
      <c r="D153" s="32">
        <v>3</v>
      </c>
      <c r="E153" s="89">
        <v>4</v>
      </c>
      <c r="F153" s="89">
        <v>10</v>
      </c>
      <c r="G153" s="32">
        <f t="shared" ref="G153:G219" si="30">E153*F153</f>
        <v>40</v>
      </c>
      <c r="H153" s="32">
        <f t="shared" si="29"/>
        <v>10</v>
      </c>
      <c r="I153" s="32">
        <v>2500</v>
      </c>
      <c r="J153" s="58">
        <f t="shared" si="22"/>
        <v>25000</v>
      </c>
      <c r="K153" s="32">
        <v>1</v>
      </c>
      <c r="L153" s="32" t="s">
        <v>204</v>
      </c>
      <c r="M153" s="32" t="s">
        <v>146</v>
      </c>
      <c r="N153" s="32" t="s">
        <v>201</v>
      </c>
      <c r="O153" s="32">
        <f t="shared" si="21"/>
        <v>40</v>
      </c>
      <c r="P153" s="32">
        <v>100</v>
      </c>
      <c r="Q153" s="32">
        <v>6550</v>
      </c>
      <c r="R153" s="39">
        <f t="shared" si="23"/>
        <v>262000</v>
      </c>
      <c r="S153" s="32">
        <v>53</v>
      </c>
      <c r="T153" s="32">
        <v>76</v>
      </c>
      <c r="U153" s="39">
        <f t="shared" si="28"/>
        <v>199120</v>
      </c>
      <c r="V153" s="39">
        <f t="shared" si="24"/>
        <v>62880</v>
      </c>
      <c r="W153" s="63">
        <f t="shared" si="25"/>
        <v>87880</v>
      </c>
      <c r="X153" s="63">
        <f t="shared" si="26"/>
        <v>87880</v>
      </c>
      <c r="Z153" s="63">
        <f t="shared" si="27"/>
        <v>87880</v>
      </c>
      <c r="AA153" s="38">
        <v>0.3</v>
      </c>
      <c r="AB153" s="32" t="s">
        <v>306</v>
      </c>
      <c r="AC153" s="32" t="s">
        <v>307</v>
      </c>
      <c r="AD153" s="32" t="s">
        <v>306</v>
      </c>
      <c r="AE153" s="32" t="s">
        <v>307</v>
      </c>
    </row>
    <row r="154" spans="1:31" s="46" customFormat="1" ht="20.25" thickBot="1" x14ac:dyDescent="0.5">
      <c r="D154" s="46">
        <v>1</v>
      </c>
      <c r="E154" s="91"/>
      <c r="F154" s="91"/>
      <c r="G154" s="46">
        <v>128</v>
      </c>
      <c r="H154" s="46">
        <v>32</v>
      </c>
      <c r="I154" s="46">
        <v>2500</v>
      </c>
      <c r="J154" s="59">
        <f t="shared" si="22"/>
        <v>80000</v>
      </c>
      <c r="R154" s="47">
        <f t="shared" si="23"/>
        <v>0</v>
      </c>
      <c r="U154" s="47">
        <f t="shared" si="28"/>
        <v>0</v>
      </c>
      <c r="V154" s="47">
        <f t="shared" si="24"/>
        <v>0</v>
      </c>
      <c r="W154" s="64">
        <f t="shared" si="25"/>
        <v>80000</v>
      </c>
      <c r="X154" s="64">
        <f t="shared" si="26"/>
        <v>80000</v>
      </c>
      <c r="Z154" s="64">
        <f t="shared" si="27"/>
        <v>80000</v>
      </c>
      <c r="AA154" s="48">
        <v>0.01</v>
      </c>
      <c r="AB154" s="46" t="s">
        <v>306</v>
      </c>
      <c r="AC154" s="46" t="s">
        <v>307</v>
      </c>
      <c r="AD154" s="82"/>
      <c r="AE154" s="82"/>
    </row>
    <row r="155" spans="1:31" x14ac:dyDescent="0.45">
      <c r="A155" s="32">
        <v>59</v>
      </c>
      <c r="B155" s="32" t="s">
        <v>143</v>
      </c>
      <c r="C155" s="32">
        <v>2050</v>
      </c>
      <c r="D155" s="32">
        <v>3</v>
      </c>
      <c r="E155" s="89">
        <v>4</v>
      </c>
      <c r="F155" s="89">
        <v>12</v>
      </c>
      <c r="G155" s="32">
        <f t="shared" si="30"/>
        <v>48</v>
      </c>
      <c r="H155" s="32">
        <f t="shared" si="29"/>
        <v>12</v>
      </c>
      <c r="I155" s="32">
        <v>1900</v>
      </c>
      <c r="J155" s="58">
        <f t="shared" si="22"/>
        <v>22800</v>
      </c>
      <c r="K155" s="32">
        <v>1</v>
      </c>
      <c r="L155" s="32" t="s">
        <v>200</v>
      </c>
      <c r="M155" s="32" t="s">
        <v>146</v>
      </c>
      <c r="N155" s="32" t="s">
        <v>201</v>
      </c>
      <c r="O155" s="32">
        <f t="shared" si="21"/>
        <v>48</v>
      </c>
      <c r="P155" s="32">
        <v>100</v>
      </c>
      <c r="Q155" s="32">
        <v>6650</v>
      </c>
      <c r="R155" s="39">
        <f t="shared" si="23"/>
        <v>319200</v>
      </c>
      <c r="S155" s="32">
        <v>20</v>
      </c>
      <c r="T155" s="32">
        <v>30</v>
      </c>
      <c r="U155" s="39">
        <f t="shared" si="28"/>
        <v>95760</v>
      </c>
      <c r="V155" s="39">
        <f t="shared" si="24"/>
        <v>223440</v>
      </c>
      <c r="W155" s="63">
        <f t="shared" si="25"/>
        <v>246240</v>
      </c>
      <c r="X155" s="63">
        <f t="shared" si="26"/>
        <v>246240</v>
      </c>
      <c r="Z155" s="63">
        <f t="shared" si="27"/>
        <v>246240</v>
      </c>
      <c r="AA155" s="38">
        <v>0.3</v>
      </c>
      <c r="AB155" s="32" t="s">
        <v>308</v>
      </c>
      <c r="AC155" s="32" t="s">
        <v>309</v>
      </c>
      <c r="AD155" s="32" t="s">
        <v>308</v>
      </c>
      <c r="AE155" s="32" t="s">
        <v>309</v>
      </c>
    </row>
    <row r="156" spans="1:31" s="49" customFormat="1" x14ac:dyDescent="0.45">
      <c r="D156" s="49">
        <v>1</v>
      </c>
      <c r="E156" s="89"/>
      <c r="F156" s="89"/>
      <c r="G156" s="49">
        <v>860</v>
      </c>
      <c r="H156" s="49">
        <v>215</v>
      </c>
      <c r="I156" s="49">
        <v>1900</v>
      </c>
      <c r="J156" s="60">
        <f t="shared" si="22"/>
        <v>408500</v>
      </c>
      <c r="R156" s="50">
        <f t="shared" si="23"/>
        <v>0</v>
      </c>
      <c r="U156" s="50">
        <f t="shared" si="28"/>
        <v>0</v>
      </c>
      <c r="V156" s="50">
        <f t="shared" si="24"/>
        <v>0</v>
      </c>
      <c r="W156" s="65">
        <f t="shared" si="25"/>
        <v>408500</v>
      </c>
      <c r="X156" s="65">
        <f t="shared" si="26"/>
        <v>408500</v>
      </c>
      <c r="Z156" s="65">
        <f t="shared" si="27"/>
        <v>408500</v>
      </c>
      <c r="AA156" s="51">
        <v>0.01</v>
      </c>
      <c r="AB156" s="49" t="s">
        <v>308</v>
      </c>
      <c r="AC156" s="49" t="s">
        <v>309</v>
      </c>
      <c r="AD156" s="83"/>
      <c r="AE156" s="83"/>
    </row>
    <row r="157" spans="1:31" x14ac:dyDescent="0.45">
      <c r="A157" s="32">
        <v>60</v>
      </c>
      <c r="B157" s="32" t="s">
        <v>143</v>
      </c>
      <c r="C157" s="32">
        <v>1868</v>
      </c>
      <c r="D157" s="32">
        <v>3</v>
      </c>
      <c r="E157" s="89">
        <v>4</v>
      </c>
      <c r="F157" s="89">
        <v>12</v>
      </c>
      <c r="G157" s="32">
        <f t="shared" si="30"/>
        <v>48</v>
      </c>
      <c r="H157" s="32">
        <f t="shared" si="29"/>
        <v>12</v>
      </c>
      <c r="I157" s="32">
        <v>1900</v>
      </c>
      <c r="J157" s="58">
        <f t="shared" si="22"/>
        <v>22800</v>
      </c>
      <c r="K157" s="32">
        <v>1</v>
      </c>
      <c r="L157" s="32" t="s">
        <v>200</v>
      </c>
      <c r="M157" s="32" t="s">
        <v>146</v>
      </c>
      <c r="N157" s="32" t="s">
        <v>201</v>
      </c>
      <c r="O157" s="32">
        <f t="shared" si="21"/>
        <v>48</v>
      </c>
      <c r="P157" s="32">
        <v>100</v>
      </c>
      <c r="Q157" s="32">
        <v>6650</v>
      </c>
      <c r="R157" s="39">
        <f t="shared" si="23"/>
        <v>319200</v>
      </c>
      <c r="S157" s="32">
        <v>20</v>
      </c>
      <c r="T157" s="32">
        <v>30</v>
      </c>
      <c r="U157" s="39">
        <f t="shared" si="28"/>
        <v>95760</v>
      </c>
      <c r="V157" s="39">
        <f t="shared" si="24"/>
        <v>223440</v>
      </c>
      <c r="W157" s="63">
        <f t="shared" si="25"/>
        <v>246240</v>
      </c>
      <c r="X157" s="63">
        <f t="shared" si="26"/>
        <v>246240</v>
      </c>
      <c r="Z157" s="63">
        <f t="shared" si="27"/>
        <v>246240</v>
      </c>
      <c r="AA157" s="38">
        <v>0.3</v>
      </c>
      <c r="AB157" s="32" t="s">
        <v>308</v>
      </c>
      <c r="AC157" s="32" t="s">
        <v>309</v>
      </c>
      <c r="AD157" s="32" t="s">
        <v>308</v>
      </c>
      <c r="AE157" s="32" t="s">
        <v>309</v>
      </c>
    </row>
    <row r="158" spans="1:31" s="49" customFormat="1" x14ac:dyDescent="0.45">
      <c r="D158" s="49">
        <v>1</v>
      </c>
      <c r="E158" s="89"/>
      <c r="F158" s="89"/>
      <c r="G158" s="49">
        <v>704</v>
      </c>
      <c r="H158" s="49">
        <v>176</v>
      </c>
      <c r="I158" s="49">
        <v>1900</v>
      </c>
      <c r="J158" s="60">
        <f t="shared" si="22"/>
        <v>334400</v>
      </c>
      <c r="R158" s="50">
        <f t="shared" si="23"/>
        <v>0</v>
      </c>
      <c r="U158" s="50">
        <f t="shared" si="28"/>
        <v>0</v>
      </c>
      <c r="V158" s="50">
        <f t="shared" si="24"/>
        <v>0</v>
      </c>
      <c r="W158" s="65">
        <f t="shared" si="25"/>
        <v>334400</v>
      </c>
      <c r="X158" s="65">
        <f t="shared" si="26"/>
        <v>334400</v>
      </c>
      <c r="Z158" s="65">
        <f t="shared" si="27"/>
        <v>334400</v>
      </c>
      <c r="AA158" s="51">
        <v>0.01</v>
      </c>
      <c r="AB158" s="49" t="s">
        <v>308</v>
      </c>
      <c r="AC158" s="49" t="s">
        <v>309</v>
      </c>
      <c r="AD158" s="83"/>
      <c r="AE158" s="83"/>
    </row>
    <row r="159" spans="1:31" x14ac:dyDescent="0.45">
      <c r="A159" s="32">
        <v>61</v>
      </c>
      <c r="B159" s="32" t="s">
        <v>143</v>
      </c>
      <c r="C159" s="32">
        <v>2049</v>
      </c>
      <c r="D159" s="32">
        <v>3</v>
      </c>
      <c r="E159" s="89">
        <v>4</v>
      </c>
      <c r="F159" s="89">
        <v>12</v>
      </c>
      <c r="G159" s="32">
        <f t="shared" si="30"/>
        <v>48</v>
      </c>
      <c r="H159" s="32">
        <f t="shared" si="29"/>
        <v>12</v>
      </c>
      <c r="I159" s="32">
        <v>1900</v>
      </c>
      <c r="J159" s="58">
        <f t="shared" si="22"/>
        <v>22800</v>
      </c>
      <c r="K159" s="32">
        <v>1</v>
      </c>
      <c r="L159" s="32" t="s">
        <v>200</v>
      </c>
      <c r="M159" s="32" t="s">
        <v>146</v>
      </c>
      <c r="N159" s="32" t="s">
        <v>201</v>
      </c>
      <c r="O159" s="32">
        <f t="shared" si="21"/>
        <v>48</v>
      </c>
      <c r="P159" s="32">
        <v>100</v>
      </c>
      <c r="Q159" s="32">
        <v>6650</v>
      </c>
      <c r="R159" s="39">
        <f t="shared" si="23"/>
        <v>319200</v>
      </c>
      <c r="S159" s="32">
        <v>20</v>
      </c>
      <c r="T159" s="32">
        <v>30</v>
      </c>
      <c r="U159" s="39">
        <f t="shared" si="28"/>
        <v>95760</v>
      </c>
      <c r="V159" s="39">
        <f t="shared" si="24"/>
        <v>223440</v>
      </c>
      <c r="W159" s="63">
        <f t="shared" si="25"/>
        <v>246240</v>
      </c>
      <c r="X159" s="63">
        <f t="shared" si="26"/>
        <v>246240</v>
      </c>
      <c r="Z159" s="63">
        <f t="shared" si="27"/>
        <v>246240</v>
      </c>
      <c r="AA159" s="38">
        <v>0.3</v>
      </c>
      <c r="AB159" s="32" t="s">
        <v>308</v>
      </c>
      <c r="AC159" s="32" t="s">
        <v>309</v>
      </c>
      <c r="AD159" s="32" t="s">
        <v>308</v>
      </c>
      <c r="AE159" s="32" t="s">
        <v>309</v>
      </c>
    </row>
    <row r="160" spans="1:31" s="49" customFormat="1" x14ac:dyDescent="0.45">
      <c r="D160" s="49">
        <v>1</v>
      </c>
      <c r="E160" s="89"/>
      <c r="F160" s="89"/>
      <c r="G160" s="49">
        <v>824</v>
      </c>
      <c r="H160" s="49">
        <v>206</v>
      </c>
      <c r="I160" s="49">
        <v>1900</v>
      </c>
      <c r="J160" s="60">
        <f t="shared" si="22"/>
        <v>391400</v>
      </c>
      <c r="R160" s="50">
        <f t="shared" si="23"/>
        <v>0</v>
      </c>
      <c r="U160" s="50">
        <f t="shared" si="28"/>
        <v>0</v>
      </c>
      <c r="V160" s="50">
        <f t="shared" si="24"/>
        <v>0</v>
      </c>
      <c r="W160" s="65">
        <f t="shared" si="25"/>
        <v>391400</v>
      </c>
      <c r="X160" s="65">
        <f t="shared" si="26"/>
        <v>391400</v>
      </c>
      <c r="Z160" s="65">
        <f t="shared" si="27"/>
        <v>391400</v>
      </c>
      <c r="AA160" s="51">
        <v>0.01</v>
      </c>
      <c r="AB160" s="49" t="s">
        <v>308</v>
      </c>
      <c r="AC160" s="49" t="s">
        <v>309</v>
      </c>
      <c r="AD160" s="83"/>
      <c r="AE160" s="83"/>
    </row>
    <row r="161" spans="1:31" x14ac:dyDescent="0.45">
      <c r="A161" s="32">
        <v>62</v>
      </c>
      <c r="B161" s="32" t="s">
        <v>143</v>
      </c>
      <c r="C161" s="32">
        <v>2048</v>
      </c>
      <c r="D161" s="32">
        <v>3</v>
      </c>
      <c r="E161" s="89">
        <v>4</v>
      </c>
      <c r="F161" s="89">
        <v>12</v>
      </c>
      <c r="G161" s="32">
        <f t="shared" si="30"/>
        <v>48</v>
      </c>
      <c r="H161" s="32">
        <f t="shared" si="29"/>
        <v>12</v>
      </c>
      <c r="I161" s="32">
        <v>1900</v>
      </c>
      <c r="J161" s="58">
        <f t="shared" si="22"/>
        <v>22800</v>
      </c>
      <c r="K161" s="32">
        <v>1</v>
      </c>
      <c r="L161" s="32" t="s">
        <v>200</v>
      </c>
      <c r="M161" s="32" t="s">
        <v>146</v>
      </c>
      <c r="N161" s="32" t="s">
        <v>201</v>
      </c>
      <c r="O161" s="32">
        <f t="shared" ref="O161:O228" si="31">H161*4</f>
        <v>48</v>
      </c>
      <c r="P161" s="32">
        <v>100</v>
      </c>
      <c r="Q161" s="32">
        <v>6650</v>
      </c>
      <c r="R161" s="39">
        <f t="shared" si="23"/>
        <v>319200</v>
      </c>
      <c r="S161" s="32">
        <v>20</v>
      </c>
      <c r="T161" s="32">
        <v>30</v>
      </c>
      <c r="U161" s="39">
        <f t="shared" si="28"/>
        <v>95760</v>
      </c>
      <c r="V161" s="39">
        <f t="shared" si="24"/>
        <v>223440</v>
      </c>
      <c r="W161" s="63">
        <f t="shared" si="25"/>
        <v>246240</v>
      </c>
      <c r="X161" s="63">
        <f t="shared" si="26"/>
        <v>246240</v>
      </c>
      <c r="Z161" s="63">
        <f t="shared" si="27"/>
        <v>246240</v>
      </c>
      <c r="AA161" s="38">
        <v>0.3</v>
      </c>
      <c r="AB161" s="32" t="s">
        <v>308</v>
      </c>
      <c r="AC161" s="32" t="s">
        <v>309</v>
      </c>
      <c r="AD161" s="32" t="s">
        <v>308</v>
      </c>
      <c r="AE161" s="32" t="s">
        <v>309</v>
      </c>
    </row>
    <row r="162" spans="1:31" s="46" customFormat="1" ht="20.25" thickBot="1" x14ac:dyDescent="0.5">
      <c r="D162" s="46">
        <v>1</v>
      </c>
      <c r="E162" s="91"/>
      <c r="F162" s="91"/>
      <c r="G162" s="46">
        <v>772</v>
      </c>
      <c r="H162" s="46">
        <v>193</v>
      </c>
      <c r="I162" s="46">
        <v>1900</v>
      </c>
      <c r="J162" s="59">
        <f t="shared" si="22"/>
        <v>366700</v>
      </c>
      <c r="R162" s="47">
        <f t="shared" si="23"/>
        <v>0</v>
      </c>
      <c r="U162" s="47">
        <f t="shared" si="28"/>
        <v>0</v>
      </c>
      <c r="V162" s="47">
        <f t="shared" si="24"/>
        <v>0</v>
      </c>
      <c r="W162" s="64">
        <f t="shared" si="25"/>
        <v>366700</v>
      </c>
      <c r="X162" s="64">
        <f t="shared" si="26"/>
        <v>366700</v>
      </c>
      <c r="Z162" s="64">
        <f t="shared" si="27"/>
        <v>366700</v>
      </c>
      <c r="AA162" s="48">
        <v>0.01</v>
      </c>
      <c r="AB162" s="46" t="s">
        <v>308</v>
      </c>
      <c r="AC162" s="46" t="s">
        <v>309</v>
      </c>
      <c r="AD162" s="82"/>
      <c r="AE162" s="82"/>
    </row>
    <row r="163" spans="1:31" x14ac:dyDescent="0.45">
      <c r="A163" s="32">
        <v>63</v>
      </c>
      <c r="B163" s="32" t="s">
        <v>143</v>
      </c>
      <c r="C163" s="32">
        <v>2055</v>
      </c>
      <c r="D163" s="32">
        <v>3</v>
      </c>
      <c r="E163" s="89">
        <v>4</v>
      </c>
      <c r="F163" s="89">
        <v>10</v>
      </c>
      <c r="G163" s="32">
        <f t="shared" si="30"/>
        <v>40</v>
      </c>
      <c r="H163" s="32">
        <f t="shared" si="29"/>
        <v>10</v>
      </c>
      <c r="I163" s="32">
        <v>2500</v>
      </c>
      <c r="J163" s="58">
        <f t="shared" si="22"/>
        <v>25000</v>
      </c>
      <c r="K163" s="32">
        <v>1</v>
      </c>
      <c r="L163" s="32" t="s">
        <v>200</v>
      </c>
      <c r="M163" s="32" t="s">
        <v>146</v>
      </c>
      <c r="N163" s="32" t="s">
        <v>201</v>
      </c>
      <c r="O163" s="32">
        <f t="shared" si="31"/>
        <v>40</v>
      </c>
      <c r="P163" s="32">
        <v>100</v>
      </c>
      <c r="Q163" s="32">
        <v>6650</v>
      </c>
      <c r="R163" s="39">
        <f t="shared" si="23"/>
        <v>266000</v>
      </c>
      <c r="S163" s="32">
        <v>10</v>
      </c>
      <c r="T163" s="32">
        <v>10</v>
      </c>
      <c r="U163" s="39">
        <f t="shared" si="28"/>
        <v>26600</v>
      </c>
      <c r="V163" s="39">
        <f t="shared" si="24"/>
        <v>239400</v>
      </c>
      <c r="W163" s="63">
        <f t="shared" si="25"/>
        <v>264400</v>
      </c>
      <c r="X163" s="63">
        <f t="shared" si="26"/>
        <v>264400</v>
      </c>
      <c r="Z163" s="63">
        <f t="shared" si="27"/>
        <v>264400</v>
      </c>
      <c r="AA163" s="38">
        <v>0.3</v>
      </c>
      <c r="AB163" s="32" t="s">
        <v>310</v>
      </c>
      <c r="AC163" s="32" t="s">
        <v>311</v>
      </c>
      <c r="AD163" s="32" t="s">
        <v>310</v>
      </c>
      <c r="AE163" s="32" t="s">
        <v>311</v>
      </c>
    </row>
    <row r="164" spans="1:31" s="49" customFormat="1" x14ac:dyDescent="0.45">
      <c r="D164" s="49">
        <v>3</v>
      </c>
      <c r="E164" s="89"/>
      <c r="F164" s="89"/>
      <c r="G164" s="49">
        <v>72</v>
      </c>
      <c r="H164" s="49">
        <v>18</v>
      </c>
      <c r="I164" s="49">
        <v>2500</v>
      </c>
      <c r="J164" s="60">
        <f t="shared" si="22"/>
        <v>45000</v>
      </c>
      <c r="R164" s="50">
        <f t="shared" si="23"/>
        <v>0</v>
      </c>
      <c r="U164" s="50">
        <f t="shared" si="28"/>
        <v>0</v>
      </c>
      <c r="V164" s="50">
        <f t="shared" si="24"/>
        <v>0</v>
      </c>
      <c r="W164" s="65">
        <f t="shared" si="25"/>
        <v>45000</v>
      </c>
      <c r="X164" s="65">
        <f t="shared" si="26"/>
        <v>45000</v>
      </c>
      <c r="Z164" s="65">
        <f t="shared" si="27"/>
        <v>45000</v>
      </c>
      <c r="AA164" s="51">
        <v>0.3</v>
      </c>
      <c r="AB164" s="49" t="s">
        <v>310</v>
      </c>
      <c r="AC164" s="49" t="s">
        <v>311</v>
      </c>
      <c r="AD164" s="83"/>
      <c r="AE164" s="83"/>
    </row>
    <row r="165" spans="1:31" x14ac:dyDescent="0.45">
      <c r="A165" s="32">
        <v>64</v>
      </c>
      <c r="B165" s="32" t="s">
        <v>143</v>
      </c>
      <c r="C165" s="32">
        <v>2056</v>
      </c>
      <c r="D165" s="32">
        <v>3</v>
      </c>
      <c r="E165" s="89">
        <v>4</v>
      </c>
      <c r="F165" s="89">
        <v>10</v>
      </c>
      <c r="G165" s="32">
        <f t="shared" si="30"/>
        <v>40</v>
      </c>
      <c r="H165" s="32">
        <f t="shared" si="29"/>
        <v>10</v>
      </c>
      <c r="I165" s="32">
        <v>2500</v>
      </c>
      <c r="J165" s="58">
        <f t="shared" si="22"/>
        <v>25000</v>
      </c>
      <c r="K165" s="32">
        <v>1</v>
      </c>
      <c r="L165" s="32" t="s">
        <v>200</v>
      </c>
      <c r="M165" s="32" t="s">
        <v>146</v>
      </c>
      <c r="N165" s="32" t="s">
        <v>201</v>
      </c>
      <c r="O165" s="32">
        <f t="shared" si="31"/>
        <v>40</v>
      </c>
      <c r="P165" s="32">
        <v>100</v>
      </c>
      <c r="Q165" s="32">
        <v>6650</v>
      </c>
      <c r="R165" s="39">
        <f t="shared" si="23"/>
        <v>266000</v>
      </c>
      <c r="S165" s="32">
        <v>10</v>
      </c>
      <c r="T165" s="32">
        <v>10</v>
      </c>
      <c r="U165" s="39">
        <f t="shared" si="28"/>
        <v>26600</v>
      </c>
      <c r="V165" s="39">
        <f t="shared" si="24"/>
        <v>239400</v>
      </c>
      <c r="W165" s="63">
        <f t="shared" si="25"/>
        <v>264400</v>
      </c>
      <c r="X165" s="63">
        <f t="shared" si="26"/>
        <v>264400</v>
      </c>
      <c r="Z165" s="63">
        <f t="shared" si="27"/>
        <v>264400</v>
      </c>
      <c r="AA165" s="38">
        <v>0.3</v>
      </c>
      <c r="AB165" s="32" t="s">
        <v>310</v>
      </c>
      <c r="AC165" s="32" t="s">
        <v>311</v>
      </c>
      <c r="AD165" s="32" t="s">
        <v>310</v>
      </c>
      <c r="AE165" s="32" t="s">
        <v>311</v>
      </c>
    </row>
    <row r="166" spans="1:31" s="49" customFormat="1" x14ac:dyDescent="0.45">
      <c r="D166" s="49">
        <v>3</v>
      </c>
      <c r="E166" s="89"/>
      <c r="F166" s="89"/>
      <c r="G166" s="49">
        <v>56</v>
      </c>
      <c r="H166" s="49">
        <v>14</v>
      </c>
      <c r="I166" s="49">
        <v>2500</v>
      </c>
      <c r="J166" s="60">
        <f t="shared" si="22"/>
        <v>35000</v>
      </c>
      <c r="R166" s="50">
        <f t="shared" si="23"/>
        <v>0</v>
      </c>
      <c r="U166" s="50">
        <f t="shared" si="28"/>
        <v>0</v>
      </c>
      <c r="V166" s="50">
        <f t="shared" si="24"/>
        <v>0</v>
      </c>
      <c r="W166" s="65">
        <f t="shared" si="25"/>
        <v>35000</v>
      </c>
      <c r="X166" s="65">
        <f t="shared" si="26"/>
        <v>35000</v>
      </c>
      <c r="Z166" s="65">
        <f t="shared" si="27"/>
        <v>35000</v>
      </c>
      <c r="AA166" s="51">
        <v>0.3</v>
      </c>
      <c r="AB166" s="49" t="s">
        <v>310</v>
      </c>
      <c r="AC166" s="49" t="s">
        <v>311</v>
      </c>
      <c r="AD166" s="83"/>
      <c r="AE166" s="83"/>
    </row>
    <row r="167" spans="1:31" x14ac:dyDescent="0.45">
      <c r="A167" s="32">
        <v>65</v>
      </c>
      <c r="B167" s="32" t="s">
        <v>143</v>
      </c>
      <c r="C167" s="32">
        <v>1871</v>
      </c>
      <c r="D167" s="32">
        <v>3</v>
      </c>
      <c r="E167" s="89">
        <v>7</v>
      </c>
      <c r="F167" s="89">
        <v>7</v>
      </c>
      <c r="G167" s="32">
        <f t="shared" si="30"/>
        <v>49</v>
      </c>
      <c r="H167" s="32">
        <f t="shared" si="29"/>
        <v>12.25</v>
      </c>
      <c r="I167" s="32">
        <v>1400</v>
      </c>
      <c r="J167" s="58">
        <f t="shared" si="22"/>
        <v>17150</v>
      </c>
      <c r="K167" s="32">
        <v>1</v>
      </c>
      <c r="L167" s="32" t="s">
        <v>204</v>
      </c>
      <c r="M167" s="32" t="s">
        <v>146</v>
      </c>
      <c r="N167" s="32" t="s">
        <v>201</v>
      </c>
      <c r="O167" s="32">
        <f t="shared" si="31"/>
        <v>49</v>
      </c>
      <c r="P167" s="32">
        <v>100</v>
      </c>
      <c r="Q167" s="32">
        <v>6550</v>
      </c>
      <c r="R167" s="39">
        <f t="shared" si="23"/>
        <v>320950</v>
      </c>
      <c r="S167" s="32">
        <v>10</v>
      </c>
      <c r="T167" s="32">
        <v>10</v>
      </c>
      <c r="U167" s="39">
        <f t="shared" si="28"/>
        <v>32095</v>
      </c>
      <c r="V167" s="39">
        <f t="shared" si="24"/>
        <v>288855</v>
      </c>
      <c r="W167" s="63">
        <f t="shared" si="25"/>
        <v>306005</v>
      </c>
      <c r="X167" s="63">
        <f t="shared" si="26"/>
        <v>306005</v>
      </c>
      <c r="Z167" s="63">
        <f t="shared" si="27"/>
        <v>306005</v>
      </c>
      <c r="AA167" s="38">
        <v>0.3</v>
      </c>
      <c r="AB167" s="32" t="s">
        <v>310</v>
      </c>
      <c r="AC167" s="32" t="s">
        <v>311</v>
      </c>
      <c r="AD167" s="32" t="s">
        <v>310</v>
      </c>
      <c r="AE167" s="32" t="s">
        <v>311</v>
      </c>
    </row>
    <row r="168" spans="1:31" x14ac:dyDescent="0.45">
      <c r="D168" s="32">
        <v>3</v>
      </c>
      <c r="E168" s="89">
        <v>7</v>
      </c>
      <c r="F168" s="89">
        <v>7</v>
      </c>
      <c r="G168" s="32">
        <f t="shared" si="30"/>
        <v>49</v>
      </c>
      <c r="H168" s="32">
        <f t="shared" si="29"/>
        <v>12.25</v>
      </c>
      <c r="I168" s="32">
        <v>1400</v>
      </c>
      <c r="J168" s="58">
        <f t="shared" si="22"/>
        <v>17150</v>
      </c>
      <c r="K168" s="32">
        <v>2</v>
      </c>
      <c r="L168" s="32" t="s">
        <v>204</v>
      </c>
      <c r="M168" s="32" t="s">
        <v>146</v>
      </c>
      <c r="N168" s="32" t="s">
        <v>201</v>
      </c>
      <c r="O168" s="32">
        <f t="shared" si="31"/>
        <v>49</v>
      </c>
      <c r="P168" s="32">
        <v>100</v>
      </c>
      <c r="Q168" s="32">
        <v>6550</v>
      </c>
      <c r="R168" s="39">
        <f t="shared" si="23"/>
        <v>320950</v>
      </c>
      <c r="S168" s="32">
        <v>10</v>
      </c>
      <c r="T168" s="32">
        <v>10</v>
      </c>
      <c r="U168" s="39">
        <f t="shared" si="28"/>
        <v>32095</v>
      </c>
      <c r="V168" s="39">
        <f t="shared" si="24"/>
        <v>288855</v>
      </c>
      <c r="W168" s="63">
        <f t="shared" si="25"/>
        <v>306005</v>
      </c>
      <c r="X168" s="63">
        <f t="shared" si="26"/>
        <v>306005</v>
      </c>
      <c r="Z168" s="63">
        <f t="shared" si="27"/>
        <v>306005</v>
      </c>
      <c r="AA168" s="38">
        <v>0.3</v>
      </c>
      <c r="AB168" s="32" t="s">
        <v>310</v>
      </c>
      <c r="AC168" s="32" t="s">
        <v>311</v>
      </c>
      <c r="AD168" s="32" t="s">
        <v>310</v>
      </c>
      <c r="AE168" s="32" t="s">
        <v>311</v>
      </c>
    </row>
    <row r="169" spans="1:31" x14ac:dyDescent="0.45">
      <c r="D169" s="32">
        <v>3</v>
      </c>
      <c r="E169" s="89">
        <v>7</v>
      </c>
      <c r="F169" s="89">
        <v>7</v>
      </c>
      <c r="G169" s="32">
        <f t="shared" si="30"/>
        <v>49</v>
      </c>
      <c r="H169" s="32">
        <f t="shared" si="29"/>
        <v>12.25</v>
      </c>
      <c r="I169" s="32">
        <v>1400</v>
      </c>
      <c r="J169" s="58">
        <f t="shared" si="22"/>
        <v>17150</v>
      </c>
      <c r="K169" s="32">
        <v>3</v>
      </c>
      <c r="L169" s="32" t="s">
        <v>204</v>
      </c>
      <c r="M169" s="32" t="s">
        <v>146</v>
      </c>
      <c r="N169" s="32" t="s">
        <v>201</v>
      </c>
      <c r="O169" s="32">
        <f t="shared" si="31"/>
        <v>49</v>
      </c>
      <c r="P169" s="32">
        <v>100</v>
      </c>
      <c r="Q169" s="32">
        <v>6550</v>
      </c>
      <c r="R169" s="39">
        <f t="shared" si="23"/>
        <v>320950</v>
      </c>
      <c r="S169" s="32">
        <v>10</v>
      </c>
      <c r="T169" s="32">
        <v>10</v>
      </c>
      <c r="U169" s="39">
        <f t="shared" si="28"/>
        <v>32095</v>
      </c>
      <c r="V169" s="39">
        <f t="shared" si="24"/>
        <v>288855</v>
      </c>
      <c r="W169" s="63">
        <f t="shared" si="25"/>
        <v>306005</v>
      </c>
      <c r="X169" s="63">
        <f t="shared" si="26"/>
        <v>306005</v>
      </c>
      <c r="Z169" s="63">
        <f t="shared" si="27"/>
        <v>306005</v>
      </c>
      <c r="AA169" s="38">
        <v>0.3</v>
      </c>
      <c r="AB169" s="32" t="s">
        <v>310</v>
      </c>
      <c r="AC169" s="32" t="s">
        <v>311</v>
      </c>
      <c r="AD169" s="32" t="s">
        <v>310</v>
      </c>
      <c r="AE169" s="32" t="s">
        <v>311</v>
      </c>
    </row>
    <row r="170" spans="1:31" x14ac:dyDescent="0.45">
      <c r="D170" s="32">
        <v>3</v>
      </c>
      <c r="E170" s="89">
        <v>7</v>
      </c>
      <c r="F170" s="89">
        <v>7</v>
      </c>
      <c r="G170" s="32">
        <f t="shared" si="30"/>
        <v>49</v>
      </c>
      <c r="H170" s="32">
        <f t="shared" si="29"/>
        <v>12.25</v>
      </c>
      <c r="I170" s="32">
        <v>1400</v>
      </c>
      <c r="J170" s="58">
        <f t="shared" si="22"/>
        <v>17150</v>
      </c>
      <c r="K170" s="32">
        <v>4</v>
      </c>
      <c r="L170" s="32" t="s">
        <v>204</v>
      </c>
      <c r="M170" s="32" t="s">
        <v>146</v>
      </c>
      <c r="N170" s="32" t="s">
        <v>201</v>
      </c>
      <c r="O170" s="32">
        <f t="shared" si="31"/>
        <v>49</v>
      </c>
      <c r="P170" s="32">
        <v>100</v>
      </c>
      <c r="Q170" s="32">
        <v>6550</v>
      </c>
      <c r="R170" s="39">
        <f t="shared" si="23"/>
        <v>320950</v>
      </c>
      <c r="S170" s="32">
        <v>10</v>
      </c>
      <c r="T170" s="32">
        <v>10</v>
      </c>
      <c r="U170" s="39">
        <f t="shared" si="28"/>
        <v>32095</v>
      </c>
      <c r="V170" s="39">
        <f t="shared" si="24"/>
        <v>288855</v>
      </c>
      <c r="W170" s="63">
        <f t="shared" si="25"/>
        <v>306005</v>
      </c>
      <c r="X170" s="63">
        <f t="shared" si="26"/>
        <v>306005</v>
      </c>
      <c r="Z170" s="63">
        <f t="shared" si="27"/>
        <v>306005</v>
      </c>
      <c r="AA170" s="38">
        <v>0.3</v>
      </c>
      <c r="AB170" s="32" t="s">
        <v>310</v>
      </c>
      <c r="AC170" s="32" t="s">
        <v>311</v>
      </c>
      <c r="AD170" s="32" t="s">
        <v>310</v>
      </c>
      <c r="AE170" s="32" t="s">
        <v>311</v>
      </c>
    </row>
    <row r="171" spans="1:31" x14ac:dyDescent="0.45">
      <c r="D171" s="32">
        <v>3</v>
      </c>
      <c r="E171" s="89">
        <v>7</v>
      </c>
      <c r="F171" s="89">
        <v>7</v>
      </c>
      <c r="G171" s="32">
        <f t="shared" si="30"/>
        <v>49</v>
      </c>
      <c r="H171" s="32">
        <f t="shared" si="29"/>
        <v>12.25</v>
      </c>
      <c r="I171" s="32">
        <v>1400</v>
      </c>
      <c r="J171" s="58">
        <f t="shared" si="22"/>
        <v>17150</v>
      </c>
      <c r="K171" s="32">
        <v>5</v>
      </c>
      <c r="L171" s="32" t="s">
        <v>204</v>
      </c>
      <c r="M171" s="32" t="s">
        <v>146</v>
      </c>
      <c r="N171" s="32" t="s">
        <v>201</v>
      </c>
      <c r="O171" s="32">
        <f t="shared" si="31"/>
        <v>49</v>
      </c>
      <c r="P171" s="32">
        <v>100</v>
      </c>
      <c r="Q171" s="32">
        <v>6550</v>
      </c>
      <c r="R171" s="39">
        <f t="shared" si="23"/>
        <v>320950</v>
      </c>
      <c r="S171" s="32">
        <v>10</v>
      </c>
      <c r="T171" s="32">
        <v>10</v>
      </c>
      <c r="U171" s="39">
        <f t="shared" si="28"/>
        <v>32095</v>
      </c>
      <c r="V171" s="39">
        <f t="shared" si="24"/>
        <v>288855</v>
      </c>
      <c r="W171" s="63">
        <f t="shared" si="25"/>
        <v>306005</v>
      </c>
      <c r="X171" s="63">
        <f t="shared" si="26"/>
        <v>306005</v>
      </c>
      <c r="Z171" s="63">
        <f t="shared" si="27"/>
        <v>306005</v>
      </c>
      <c r="AA171" s="38">
        <v>0.3</v>
      </c>
      <c r="AB171" s="32" t="s">
        <v>310</v>
      </c>
      <c r="AC171" s="32" t="s">
        <v>311</v>
      </c>
      <c r="AD171" s="32" t="s">
        <v>310</v>
      </c>
      <c r="AE171" s="32" t="s">
        <v>311</v>
      </c>
    </row>
    <row r="172" spans="1:31" x14ac:dyDescent="0.45">
      <c r="D172" s="32">
        <v>3</v>
      </c>
      <c r="E172" s="89">
        <v>7</v>
      </c>
      <c r="F172" s="89">
        <v>7</v>
      </c>
      <c r="G172" s="32">
        <f t="shared" si="30"/>
        <v>49</v>
      </c>
      <c r="H172" s="32">
        <f t="shared" si="29"/>
        <v>12.25</v>
      </c>
      <c r="I172" s="32">
        <v>1400</v>
      </c>
      <c r="J172" s="58">
        <f t="shared" si="22"/>
        <v>17150</v>
      </c>
      <c r="K172" s="32">
        <v>6</v>
      </c>
      <c r="L172" s="32" t="s">
        <v>204</v>
      </c>
      <c r="M172" s="32" t="s">
        <v>146</v>
      </c>
      <c r="N172" s="32" t="s">
        <v>201</v>
      </c>
      <c r="O172" s="32">
        <f t="shared" si="31"/>
        <v>49</v>
      </c>
      <c r="P172" s="32">
        <v>100</v>
      </c>
      <c r="Q172" s="32">
        <v>6550</v>
      </c>
      <c r="R172" s="39">
        <f t="shared" si="23"/>
        <v>320950</v>
      </c>
      <c r="S172" s="32">
        <v>10</v>
      </c>
      <c r="T172" s="32">
        <v>10</v>
      </c>
      <c r="U172" s="39">
        <f t="shared" si="28"/>
        <v>32095</v>
      </c>
      <c r="V172" s="39">
        <f t="shared" si="24"/>
        <v>288855</v>
      </c>
      <c r="W172" s="63">
        <f t="shared" si="25"/>
        <v>306005</v>
      </c>
      <c r="X172" s="63">
        <f t="shared" si="26"/>
        <v>306005</v>
      </c>
      <c r="Z172" s="63">
        <f t="shared" si="27"/>
        <v>306005</v>
      </c>
      <c r="AA172" s="38">
        <v>0.3</v>
      </c>
      <c r="AB172" s="32" t="s">
        <v>310</v>
      </c>
      <c r="AC172" s="32" t="s">
        <v>311</v>
      </c>
      <c r="AD172" s="32" t="s">
        <v>310</v>
      </c>
      <c r="AE172" s="32" t="s">
        <v>311</v>
      </c>
    </row>
    <row r="173" spans="1:31" x14ac:dyDescent="0.45">
      <c r="D173" s="32">
        <v>3</v>
      </c>
      <c r="E173" s="89">
        <v>7</v>
      </c>
      <c r="F173" s="89">
        <v>7</v>
      </c>
      <c r="G173" s="32">
        <f t="shared" si="30"/>
        <v>49</v>
      </c>
      <c r="H173" s="32">
        <f t="shared" si="29"/>
        <v>12.25</v>
      </c>
      <c r="I173" s="32">
        <v>1400</v>
      </c>
      <c r="J173" s="58">
        <f t="shared" si="22"/>
        <v>17150</v>
      </c>
      <c r="K173" s="32">
        <v>7</v>
      </c>
      <c r="L173" s="32" t="s">
        <v>204</v>
      </c>
      <c r="M173" s="32" t="s">
        <v>146</v>
      </c>
      <c r="N173" s="32" t="s">
        <v>201</v>
      </c>
      <c r="O173" s="32">
        <f t="shared" si="31"/>
        <v>49</v>
      </c>
      <c r="P173" s="32">
        <v>100</v>
      </c>
      <c r="Q173" s="32">
        <v>6550</v>
      </c>
      <c r="R173" s="39">
        <f t="shared" si="23"/>
        <v>320950</v>
      </c>
      <c r="S173" s="32">
        <v>10</v>
      </c>
      <c r="T173" s="32">
        <v>10</v>
      </c>
      <c r="U173" s="39">
        <f t="shared" si="28"/>
        <v>32095</v>
      </c>
      <c r="V173" s="39">
        <f t="shared" si="24"/>
        <v>288855</v>
      </c>
      <c r="W173" s="63">
        <f t="shared" si="25"/>
        <v>306005</v>
      </c>
      <c r="X173" s="63">
        <f t="shared" si="26"/>
        <v>306005</v>
      </c>
      <c r="Z173" s="63">
        <f t="shared" si="27"/>
        <v>306005</v>
      </c>
      <c r="AA173" s="38">
        <v>0.3</v>
      </c>
      <c r="AB173" s="32" t="s">
        <v>310</v>
      </c>
      <c r="AC173" s="32" t="s">
        <v>311</v>
      </c>
      <c r="AD173" s="32" t="s">
        <v>310</v>
      </c>
      <c r="AE173" s="32" t="s">
        <v>311</v>
      </c>
    </row>
    <row r="174" spans="1:31" x14ac:dyDescent="0.45">
      <c r="D174" s="32">
        <v>3</v>
      </c>
      <c r="E174" s="89">
        <v>7</v>
      </c>
      <c r="F174" s="89">
        <v>7</v>
      </c>
      <c r="G174" s="32">
        <f t="shared" si="30"/>
        <v>49</v>
      </c>
      <c r="H174" s="32">
        <f t="shared" si="29"/>
        <v>12.25</v>
      </c>
      <c r="I174" s="32">
        <v>1400</v>
      </c>
      <c r="J174" s="58">
        <f t="shared" si="22"/>
        <v>17150</v>
      </c>
      <c r="K174" s="32">
        <v>8</v>
      </c>
      <c r="L174" s="32" t="s">
        <v>204</v>
      </c>
      <c r="M174" s="32" t="s">
        <v>146</v>
      </c>
      <c r="N174" s="32" t="s">
        <v>201</v>
      </c>
      <c r="O174" s="32">
        <f t="shared" si="31"/>
        <v>49</v>
      </c>
      <c r="P174" s="32">
        <v>100</v>
      </c>
      <c r="Q174" s="32">
        <v>6550</v>
      </c>
      <c r="R174" s="39">
        <f t="shared" si="23"/>
        <v>320950</v>
      </c>
      <c r="S174" s="32">
        <v>10</v>
      </c>
      <c r="T174" s="32">
        <v>10</v>
      </c>
      <c r="U174" s="39">
        <f t="shared" si="28"/>
        <v>32095</v>
      </c>
      <c r="V174" s="39">
        <f t="shared" si="24"/>
        <v>288855</v>
      </c>
      <c r="W174" s="63">
        <f t="shared" si="25"/>
        <v>306005</v>
      </c>
      <c r="X174" s="63">
        <f t="shared" si="26"/>
        <v>306005</v>
      </c>
      <c r="Z174" s="63">
        <f t="shared" si="27"/>
        <v>306005</v>
      </c>
      <c r="AA174" s="38">
        <v>0.3</v>
      </c>
      <c r="AB174" s="32" t="s">
        <v>310</v>
      </c>
      <c r="AC174" s="32" t="s">
        <v>311</v>
      </c>
      <c r="AD174" s="32" t="s">
        <v>310</v>
      </c>
      <c r="AE174" s="32" t="s">
        <v>311</v>
      </c>
    </row>
    <row r="175" spans="1:31" s="46" customFormat="1" ht="20.25" thickBot="1" x14ac:dyDescent="0.5">
      <c r="D175" s="46">
        <v>3</v>
      </c>
      <c r="E175" s="91"/>
      <c r="F175" s="91"/>
      <c r="G175" s="46">
        <v>952</v>
      </c>
      <c r="H175" s="46">
        <v>238</v>
      </c>
      <c r="I175" s="46">
        <v>1400</v>
      </c>
      <c r="J175" s="59">
        <f t="shared" si="22"/>
        <v>333200</v>
      </c>
      <c r="R175" s="47">
        <f t="shared" si="23"/>
        <v>0</v>
      </c>
      <c r="U175" s="47">
        <f t="shared" si="28"/>
        <v>0</v>
      </c>
      <c r="V175" s="47">
        <f t="shared" si="24"/>
        <v>0</v>
      </c>
      <c r="W175" s="64">
        <f t="shared" si="25"/>
        <v>333200</v>
      </c>
      <c r="X175" s="64">
        <f t="shared" si="26"/>
        <v>333200</v>
      </c>
      <c r="Z175" s="64">
        <f t="shared" si="27"/>
        <v>333200</v>
      </c>
      <c r="AA175" s="48">
        <v>0.3</v>
      </c>
      <c r="AB175" s="46" t="s">
        <v>310</v>
      </c>
      <c r="AC175" s="46" t="s">
        <v>311</v>
      </c>
    </row>
    <row r="176" spans="1:31" x14ac:dyDescent="0.45">
      <c r="A176" s="32">
        <v>66</v>
      </c>
      <c r="B176" s="32" t="s">
        <v>143</v>
      </c>
      <c r="C176" s="32">
        <v>28399</v>
      </c>
      <c r="D176" s="32">
        <v>3</v>
      </c>
      <c r="E176" s="89">
        <v>4.5</v>
      </c>
      <c r="F176" s="89">
        <v>8</v>
      </c>
      <c r="G176" s="32">
        <f t="shared" si="30"/>
        <v>36</v>
      </c>
      <c r="H176" s="32">
        <f t="shared" si="29"/>
        <v>9</v>
      </c>
      <c r="I176" s="32">
        <v>1500</v>
      </c>
      <c r="J176" s="58">
        <f t="shared" si="22"/>
        <v>13500</v>
      </c>
      <c r="K176" s="32">
        <v>1</v>
      </c>
      <c r="L176" s="32" t="s">
        <v>312</v>
      </c>
      <c r="M176" s="32" t="s">
        <v>146</v>
      </c>
      <c r="N176" s="32" t="s">
        <v>201</v>
      </c>
      <c r="O176" s="32">
        <f t="shared" si="31"/>
        <v>36</v>
      </c>
      <c r="P176" s="32">
        <v>100</v>
      </c>
      <c r="Q176" s="32">
        <v>5550</v>
      </c>
      <c r="R176" s="39">
        <f t="shared" si="23"/>
        <v>199800</v>
      </c>
      <c r="S176" s="32">
        <v>10</v>
      </c>
      <c r="T176" s="32">
        <v>10</v>
      </c>
      <c r="U176" s="39">
        <f t="shared" si="28"/>
        <v>19980</v>
      </c>
      <c r="V176" s="39">
        <f t="shared" si="24"/>
        <v>179820</v>
      </c>
      <c r="W176" s="63">
        <f t="shared" si="25"/>
        <v>193320</v>
      </c>
      <c r="X176" s="63">
        <f t="shared" si="26"/>
        <v>193320</v>
      </c>
      <c r="Z176" s="63">
        <f t="shared" si="27"/>
        <v>193320</v>
      </c>
      <c r="AA176" s="38">
        <v>0.3</v>
      </c>
      <c r="AB176" s="32" t="s">
        <v>313</v>
      </c>
      <c r="AC176" s="32" t="s">
        <v>314</v>
      </c>
      <c r="AD176" s="32" t="s">
        <v>313</v>
      </c>
      <c r="AE176" s="32" t="s">
        <v>314</v>
      </c>
    </row>
    <row r="177" spans="1:31" s="46" customFormat="1" ht="20.25" thickBot="1" x14ac:dyDescent="0.5">
      <c r="D177" s="46">
        <v>3</v>
      </c>
      <c r="E177" s="91"/>
      <c r="F177" s="91"/>
      <c r="G177" s="46">
        <v>160</v>
      </c>
      <c r="H177" s="46">
        <v>40</v>
      </c>
      <c r="I177" s="46">
        <v>1500</v>
      </c>
      <c r="J177" s="59">
        <f t="shared" si="22"/>
        <v>60000</v>
      </c>
      <c r="R177" s="47">
        <f t="shared" si="23"/>
        <v>0</v>
      </c>
      <c r="U177" s="47">
        <f t="shared" si="28"/>
        <v>0</v>
      </c>
      <c r="V177" s="47">
        <f t="shared" si="24"/>
        <v>0</v>
      </c>
      <c r="W177" s="64">
        <f t="shared" si="25"/>
        <v>60000</v>
      </c>
      <c r="X177" s="64">
        <f t="shared" si="26"/>
        <v>60000</v>
      </c>
      <c r="Z177" s="64">
        <f t="shared" si="27"/>
        <v>60000</v>
      </c>
      <c r="AA177" s="48">
        <v>0.3</v>
      </c>
      <c r="AB177" s="46" t="s">
        <v>313</v>
      </c>
      <c r="AC177" s="46" t="s">
        <v>314</v>
      </c>
      <c r="AD177" s="82"/>
      <c r="AE177" s="82"/>
    </row>
    <row r="178" spans="1:31" x14ac:dyDescent="0.45">
      <c r="A178" s="32">
        <v>67</v>
      </c>
      <c r="B178" s="32" t="s">
        <v>143</v>
      </c>
      <c r="C178" s="32">
        <v>1692</v>
      </c>
      <c r="D178" s="32">
        <v>3</v>
      </c>
      <c r="E178" s="89">
        <v>4</v>
      </c>
      <c r="F178" s="89">
        <v>8</v>
      </c>
      <c r="G178" s="32">
        <f t="shared" si="30"/>
        <v>32</v>
      </c>
      <c r="H178" s="32">
        <f t="shared" si="29"/>
        <v>8</v>
      </c>
      <c r="I178" s="32">
        <v>2500</v>
      </c>
      <c r="J178" s="58">
        <f t="shared" si="22"/>
        <v>20000</v>
      </c>
      <c r="K178" s="32">
        <v>1</v>
      </c>
      <c r="L178" s="32" t="s">
        <v>312</v>
      </c>
      <c r="M178" s="32" t="s">
        <v>146</v>
      </c>
      <c r="N178" s="32" t="s">
        <v>201</v>
      </c>
      <c r="O178" s="32">
        <f t="shared" si="31"/>
        <v>32</v>
      </c>
      <c r="P178" s="32">
        <v>100</v>
      </c>
      <c r="Q178" s="32">
        <v>5550</v>
      </c>
      <c r="R178" s="39">
        <f t="shared" si="23"/>
        <v>177600</v>
      </c>
      <c r="S178" s="32">
        <v>33</v>
      </c>
      <c r="T178" s="32">
        <v>56</v>
      </c>
      <c r="U178" s="39">
        <f t="shared" si="28"/>
        <v>99456</v>
      </c>
      <c r="V178" s="39">
        <f t="shared" si="24"/>
        <v>78144</v>
      </c>
      <c r="W178" s="63">
        <f t="shared" si="25"/>
        <v>98144</v>
      </c>
      <c r="X178" s="63">
        <f t="shared" si="26"/>
        <v>98144</v>
      </c>
      <c r="Z178" s="63">
        <f t="shared" si="27"/>
        <v>98144</v>
      </c>
      <c r="AA178" s="38">
        <v>0.3</v>
      </c>
      <c r="AB178" s="32" t="s">
        <v>315</v>
      </c>
      <c r="AC178" s="32" t="s">
        <v>316</v>
      </c>
      <c r="AD178" s="32" t="s">
        <v>315</v>
      </c>
      <c r="AE178" s="32" t="s">
        <v>316</v>
      </c>
    </row>
    <row r="179" spans="1:31" s="46" customFormat="1" ht="20.25" thickBot="1" x14ac:dyDescent="0.5">
      <c r="D179" s="46">
        <v>3</v>
      </c>
      <c r="E179" s="91"/>
      <c r="F179" s="91"/>
      <c r="G179" s="46">
        <v>116</v>
      </c>
      <c r="H179" s="46">
        <v>29</v>
      </c>
      <c r="I179" s="46">
        <v>2500</v>
      </c>
      <c r="J179" s="59">
        <f t="shared" si="22"/>
        <v>72500</v>
      </c>
      <c r="R179" s="47">
        <f t="shared" si="23"/>
        <v>0</v>
      </c>
      <c r="U179" s="47">
        <f t="shared" si="28"/>
        <v>0</v>
      </c>
      <c r="V179" s="47">
        <f t="shared" si="24"/>
        <v>0</v>
      </c>
      <c r="W179" s="64">
        <f t="shared" si="25"/>
        <v>72500</v>
      </c>
      <c r="X179" s="64">
        <f t="shared" si="26"/>
        <v>72500</v>
      </c>
      <c r="Z179" s="64">
        <f t="shared" si="27"/>
        <v>72500</v>
      </c>
      <c r="AA179" s="48">
        <v>0.3</v>
      </c>
      <c r="AB179" s="46" t="s">
        <v>315</v>
      </c>
      <c r="AC179" s="46" t="s">
        <v>316</v>
      </c>
      <c r="AD179" s="82"/>
      <c r="AE179" s="82"/>
    </row>
    <row r="180" spans="1:31" x14ac:dyDescent="0.45">
      <c r="A180" s="32">
        <v>68</v>
      </c>
      <c r="B180" s="32" t="s">
        <v>143</v>
      </c>
      <c r="C180" s="32">
        <v>3066</v>
      </c>
      <c r="D180" s="32">
        <v>3</v>
      </c>
      <c r="E180" s="89">
        <v>4.5</v>
      </c>
      <c r="F180" s="89">
        <v>15</v>
      </c>
      <c r="G180" s="32">
        <f t="shared" si="30"/>
        <v>67.5</v>
      </c>
      <c r="H180" s="32">
        <f t="shared" si="29"/>
        <v>16.875</v>
      </c>
      <c r="I180" s="32">
        <v>2500</v>
      </c>
      <c r="J180" s="58">
        <f t="shared" si="22"/>
        <v>42187.5</v>
      </c>
      <c r="K180" s="32">
        <v>1</v>
      </c>
      <c r="L180" s="32" t="s">
        <v>204</v>
      </c>
      <c r="M180" s="32" t="s">
        <v>146</v>
      </c>
      <c r="N180" s="32" t="s">
        <v>201</v>
      </c>
      <c r="O180" s="32">
        <f t="shared" si="31"/>
        <v>67.5</v>
      </c>
      <c r="P180" s="32">
        <v>100</v>
      </c>
      <c r="Q180" s="32">
        <v>6550</v>
      </c>
      <c r="R180" s="39">
        <f t="shared" si="23"/>
        <v>442125</v>
      </c>
      <c r="S180" s="32">
        <v>43</v>
      </c>
      <c r="T180" s="32">
        <v>76</v>
      </c>
      <c r="U180" s="39">
        <f t="shared" si="28"/>
        <v>336015</v>
      </c>
      <c r="V180" s="39">
        <f t="shared" si="24"/>
        <v>106110</v>
      </c>
      <c r="W180" s="63">
        <f t="shared" si="25"/>
        <v>148297.5</v>
      </c>
      <c r="X180" s="63">
        <f t="shared" si="26"/>
        <v>148297.5</v>
      </c>
      <c r="Z180" s="63">
        <f t="shared" si="27"/>
        <v>148297.5</v>
      </c>
      <c r="AA180" s="38">
        <v>0.3</v>
      </c>
      <c r="AB180" s="32" t="s">
        <v>317</v>
      </c>
      <c r="AC180" s="32" t="s">
        <v>318</v>
      </c>
      <c r="AD180" s="32" t="s">
        <v>317</v>
      </c>
      <c r="AE180" s="32" t="s">
        <v>318</v>
      </c>
    </row>
    <row r="181" spans="1:31" x14ac:dyDescent="0.45">
      <c r="D181" s="32">
        <v>3</v>
      </c>
      <c r="E181" s="89">
        <v>4.5</v>
      </c>
      <c r="F181" s="89">
        <v>6</v>
      </c>
      <c r="G181" s="32">
        <f t="shared" si="30"/>
        <v>27</v>
      </c>
      <c r="H181" s="32">
        <f t="shared" si="29"/>
        <v>6.75</v>
      </c>
      <c r="I181" s="32">
        <v>2500</v>
      </c>
      <c r="J181" s="58">
        <f t="shared" si="22"/>
        <v>16875</v>
      </c>
      <c r="K181" s="32">
        <v>1</v>
      </c>
      <c r="L181" s="32" t="s">
        <v>204</v>
      </c>
      <c r="M181" s="32" t="s">
        <v>146</v>
      </c>
      <c r="N181" s="32" t="s">
        <v>201</v>
      </c>
      <c r="O181" s="32">
        <f t="shared" si="31"/>
        <v>27</v>
      </c>
      <c r="P181" s="32">
        <v>100</v>
      </c>
      <c r="Q181" s="32">
        <v>6550</v>
      </c>
      <c r="R181" s="39">
        <f t="shared" si="23"/>
        <v>176850</v>
      </c>
      <c r="S181" s="32">
        <v>43</v>
      </c>
      <c r="T181" s="32">
        <v>76</v>
      </c>
      <c r="U181" s="39">
        <f t="shared" si="28"/>
        <v>134406</v>
      </c>
      <c r="V181" s="39">
        <f t="shared" si="24"/>
        <v>42444</v>
      </c>
      <c r="W181" s="63">
        <f t="shared" si="25"/>
        <v>59319</v>
      </c>
      <c r="X181" s="63">
        <f t="shared" si="26"/>
        <v>59319</v>
      </c>
      <c r="Z181" s="63">
        <f t="shared" si="27"/>
        <v>59319</v>
      </c>
      <c r="AA181" s="38">
        <v>0.3</v>
      </c>
      <c r="AB181" s="32" t="s">
        <v>317</v>
      </c>
      <c r="AC181" s="32" t="s">
        <v>318</v>
      </c>
      <c r="AD181" s="55" t="s">
        <v>319</v>
      </c>
      <c r="AE181" s="55" t="s">
        <v>320</v>
      </c>
    </row>
    <row r="182" spans="1:31" s="46" customFormat="1" ht="20.25" thickBot="1" x14ac:dyDescent="0.5">
      <c r="D182" s="46">
        <v>3</v>
      </c>
      <c r="E182" s="91"/>
      <c r="F182" s="91"/>
      <c r="G182" s="46">
        <v>53.5</v>
      </c>
      <c r="H182" s="46">
        <v>13.375</v>
      </c>
      <c r="I182" s="46">
        <v>2500</v>
      </c>
      <c r="J182" s="59">
        <f t="shared" si="22"/>
        <v>33437.5</v>
      </c>
      <c r="R182" s="47">
        <f t="shared" si="23"/>
        <v>0</v>
      </c>
      <c r="U182" s="47">
        <f t="shared" si="28"/>
        <v>0</v>
      </c>
      <c r="V182" s="47">
        <f t="shared" si="24"/>
        <v>0</v>
      </c>
      <c r="W182" s="64">
        <f t="shared" si="25"/>
        <v>33437.5</v>
      </c>
      <c r="X182" s="64">
        <f t="shared" si="26"/>
        <v>33437.5</v>
      </c>
      <c r="Z182" s="64">
        <f t="shared" si="27"/>
        <v>33437.5</v>
      </c>
      <c r="AA182" s="48">
        <v>0.3</v>
      </c>
      <c r="AB182" s="46" t="s">
        <v>317</v>
      </c>
      <c r="AC182" s="46" t="s">
        <v>318</v>
      </c>
      <c r="AD182" s="82"/>
      <c r="AE182" s="82"/>
    </row>
    <row r="183" spans="1:31" x14ac:dyDescent="0.45">
      <c r="A183" s="32">
        <v>69</v>
      </c>
      <c r="B183" s="32" t="s">
        <v>143</v>
      </c>
      <c r="C183" s="32">
        <v>28333</v>
      </c>
      <c r="D183" s="32">
        <v>3</v>
      </c>
      <c r="E183" s="89">
        <v>10</v>
      </c>
      <c r="F183" s="89">
        <v>10</v>
      </c>
      <c r="G183" s="32">
        <f t="shared" si="30"/>
        <v>100</v>
      </c>
      <c r="H183" s="32">
        <f t="shared" si="29"/>
        <v>25</v>
      </c>
      <c r="I183" s="32">
        <v>1500</v>
      </c>
      <c r="J183" s="58">
        <f t="shared" si="22"/>
        <v>37500</v>
      </c>
      <c r="K183" s="32">
        <v>1</v>
      </c>
      <c r="L183" s="32" t="s">
        <v>204</v>
      </c>
      <c r="M183" s="32" t="s">
        <v>146</v>
      </c>
      <c r="N183" s="32" t="s">
        <v>201</v>
      </c>
      <c r="O183" s="32">
        <f t="shared" si="31"/>
        <v>100</v>
      </c>
      <c r="P183" s="32">
        <v>100</v>
      </c>
      <c r="Q183" s="32">
        <v>6550</v>
      </c>
      <c r="R183" s="39">
        <f t="shared" si="23"/>
        <v>655000</v>
      </c>
      <c r="S183" s="32">
        <v>16</v>
      </c>
      <c r="T183" s="32">
        <v>22</v>
      </c>
      <c r="U183" s="39">
        <f t="shared" si="28"/>
        <v>144100</v>
      </c>
      <c r="V183" s="39">
        <f t="shared" si="24"/>
        <v>510900</v>
      </c>
      <c r="W183" s="63">
        <f t="shared" si="25"/>
        <v>548400</v>
      </c>
      <c r="X183" s="63">
        <f t="shared" si="26"/>
        <v>548400</v>
      </c>
      <c r="Z183" s="63">
        <f t="shared" si="27"/>
        <v>548400</v>
      </c>
      <c r="AA183" s="38">
        <v>0.3</v>
      </c>
      <c r="AB183" s="32" t="s">
        <v>321</v>
      </c>
      <c r="AC183" s="32" t="s">
        <v>322</v>
      </c>
      <c r="AD183" s="32" t="s">
        <v>321</v>
      </c>
      <c r="AE183" s="32" t="s">
        <v>322</v>
      </c>
    </row>
    <row r="184" spans="1:31" x14ac:dyDescent="0.45">
      <c r="D184" s="32">
        <v>2</v>
      </c>
      <c r="E184" s="89">
        <v>10</v>
      </c>
      <c r="F184" s="89">
        <v>20</v>
      </c>
      <c r="G184" s="32">
        <f t="shared" si="30"/>
        <v>200</v>
      </c>
      <c r="H184" s="32">
        <f t="shared" si="29"/>
        <v>50</v>
      </c>
      <c r="I184" s="32">
        <v>1500</v>
      </c>
      <c r="J184" s="58">
        <f t="shared" si="22"/>
        <v>75000</v>
      </c>
      <c r="K184" s="32">
        <v>2</v>
      </c>
      <c r="L184" s="32" t="s">
        <v>204</v>
      </c>
      <c r="M184" s="32" t="s">
        <v>146</v>
      </c>
      <c r="N184" s="32" t="s">
        <v>241</v>
      </c>
      <c r="O184" s="32">
        <f t="shared" si="31"/>
        <v>200</v>
      </c>
      <c r="P184" s="32">
        <v>100</v>
      </c>
      <c r="Q184" s="32">
        <v>6550</v>
      </c>
      <c r="R184" s="39">
        <f t="shared" si="23"/>
        <v>1310000</v>
      </c>
      <c r="S184" s="32">
        <v>16</v>
      </c>
      <c r="T184" s="32">
        <v>22</v>
      </c>
      <c r="U184" s="39">
        <f t="shared" si="28"/>
        <v>288200</v>
      </c>
      <c r="V184" s="39">
        <f t="shared" si="24"/>
        <v>1021800</v>
      </c>
      <c r="W184" s="63">
        <f t="shared" si="25"/>
        <v>1096800</v>
      </c>
      <c r="X184" s="63">
        <f t="shared" si="26"/>
        <v>1096800</v>
      </c>
      <c r="Z184" s="63">
        <f t="shared" si="27"/>
        <v>1096800</v>
      </c>
      <c r="AA184" s="38">
        <v>0.01</v>
      </c>
      <c r="AB184" s="32" t="s">
        <v>321</v>
      </c>
      <c r="AC184" s="32" t="s">
        <v>322</v>
      </c>
      <c r="AD184" s="32" t="s">
        <v>321</v>
      </c>
      <c r="AE184" s="32" t="s">
        <v>322</v>
      </c>
    </row>
    <row r="185" spans="1:31" s="46" customFormat="1" ht="20.25" thickBot="1" x14ac:dyDescent="0.5">
      <c r="D185" s="46">
        <v>1</v>
      </c>
      <c r="E185" s="91"/>
      <c r="F185" s="91"/>
      <c r="G185" s="46">
        <v>316</v>
      </c>
      <c r="H185" s="46">
        <v>79</v>
      </c>
      <c r="I185" s="46">
        <v>1500</v>
      </c>
      <c r="J185" s="59">
        <f t="shared" ref="J185:J252" si="32">H185*I185</f>
        <v>118500</v>
      </c>
      <c r="R185" s="47">
        <f t="shared" ref="R185:R252" si="33">O185*Q185</f>
        <v>0</v>
      </c>
      <c r="U185" s="47">
        <f t="shared" si="28"/>
        <v>0</v>
      </c>
      <c r="V185" s="47">
        <f t="shared" ref="V185:V252" si="34">R185-U185</f>
        <v>0</v>
      </c>
      <c r="W185" s="64">
        <f t="shared" ref="W185:W252" si="35">J185+V185</f>
        <v>118500</v>
      </c>
      <c r="X185" s="64">
        <f t="shared" ref="X185:X252" si="36">W185</f>
        <v>118500</v>
      </c>
      <c r="Z185" s="64">
        <f t="shared" ref="Z185:Z252" si="37">X185</f>
        <v>118500</v>
      </c>
      <c r="AA185" s="48">
        <v>0.01</v>
      </c>
      <c r="AB185" s="46" t="s">
        <v>321</v>
      </c>
      <c r="AC185" s="46" t="s">
        <v>322</v>
      </c>
      <c r="AD185" s="82"/>
      <c r="AE185" s="82"/>
    </row>
    <row r="186" spans="1:31" x14ac:dyDescent="0.45">
      <c r="A186" s="32">
        <v>70</v>
      </c>
      <c r="B186" s="32" t="s">
        <v>143</v>
      </c>
      <c r="C186" s="32">
        <v>28269</v>
      </c>
      <c r="D186" s="32">
        <v>3</v>
      </c>
      <c r="E186" s="89">
        <v>8</v>
      </c>
      <c r="F186" s="89">
        <v>10</v>
      </c>
      <c r="G186" s="32">
        <f t="shared" si="30"/>
        <v>80</v>
      </c>
      <c r="H186" s="32">
        <f t="shared" si="29"/>
        <v>20</v>
      </c>
      <c r="I186" s="32">
        <v>1500</v>
      </c>
      <c r="J186" s="58">
        <f t="shared" si="32"/>
        <v>30000</v>
      </c>
      <c r="K186" s="32">
        <v>1</v>
      </c>
      <c r="L186" s="32" t="s">
        <v>204</v>
      </c>
      <c r="M186" s="32" t="s">
        <v>146</v>
      </c>
      <c r="N186" s="32" t="s">
        <v>201</v>
      </c>
      <c r="O186" s="32">
        <f t="shared" si="31"/>
        <v>80</v>
      </c>
      <c r="P186" s="32">
        <v>100</v>
      </c>
      <c r="Q186" s="32">
        <v>6550</v>
      </c>
      <c r="R186" s="39">
        <f t="shared" si="33"/>
        <v>524000</v>
      </c>
      <c r="S186" s="32">
        <v>11</v>
      </c>
      <c r="T186" s="32">
        <v>12</v>
      </c>
      <c r="U186" s="39">
        <f t="shared" si="28"/>
        <v>62880</v>
      </c>
      <c r="V186" s="39">
        <f t="shared" si="34"/>
        <v>461120</v>
      </c>
      <c r="W186" s="63">
        <f t="shared" si="35"/>
        <v>491120</v>
      </c>
      <c r="X186" s="63">
        <f t="shared" si="36"/>
        <v>491120</v>
      </c>
      <c r="Z186" s="63">
        <f t="shared" si="37"/>
        <v>491120</v>
      </c>
      <c r="AA186" s="38">
        <v>0.3</v>
      </c>
      <c r="AB186" s="32" t="s">
        <v>323</v>
      </c>
      <c r="AC186" s="32" t="s">
        <v>324</v>
      </c>
      <c r="AD186" s="32" t="s">
        <v>323</v>
      </c>
      <c r="AE186" s="32" t="s">
        <v>324</v>
      </c>
    </row>
    <row r="187" spans="1:31" x14ac:dyDescent="0.45">
      <c r="D187" s="32">
        <v>2</v>
      </c>
      <c r="E187" s="89">
        <v>8</v>
      </c>
      <c r="F187" s="89">
        <v>4</v>
      </c>
      <c r="G187" s="32">
        <f t="shared" si="30"/>
        <v>32</v>
      </c>
      <c r="H187" s="32">
        <f t="shared" si="29"/>
        <v>8</v>
      </c>
      <c r="I187" s="32">
        <v>1500</v>
      </c>
      <c r="J187" s="58">
        <f t="shared" si="32"/>
        <v>12000</v>
      </c>
      <c r="K187" s="32">
        <v>2</v>
      </c>
      <c r="L187" s="32" t="s">
        <v>204</v>
      </c>
      <c r="M187" s="32" t="s">
        <v>146</v>
      </c>
      <c r="N187" s="32" t="s">
        <v>241</v>
      </c>
      <c r="O187" s="32">
        <f t="shared" si="31"/>
        <v>32</v>
      </c>
      <c r="P187" s="32">
        <v>100</v>
      </c>
      <c r="Q187" s="32">
        <v>6550</v>
      </c>
      <c r="R187" s="39">
        <f t="shared" si="33"/>
        <v>209600</v>
      </c>
      <c r="S187" s="32">
        <v>11</v>
      </c>
      <c r="T187" s="32">
        <v>12</v>
      </c>
      <c r="U187" s="39">
        <f t="shared" si="28"/>
        <v>25152</v>
      </c>
      <c r="V187" s="39">
        <f t="shared" si="34"/>
        <v>184448</v>
      </c>
      <c r="W187" s="63">
        <f t="shared" si="35"/>
        <v>196448</v>
      </c>
      <c r="X187" s="63">
        <f t="shared" si="36"/>
        <v>196448</v>
      </c>
      <c r="Z187" s="63">
        <f t="shared" si="37"/>
        <v>196448</v>
      </c>
      <c r="AA187" s="38">
        <v>0.01</v>
      </c>
      <c r="AB187" s="32" t="s">
        <v>323</v>
      </c>
      <c r="AC187" s="32" t="s">
        <v>324</v>
      </c>
      <c r="AD187" s="32" t="s">
        <v>323</v>
      </c>
      <c r="AE187" s="32" t="s">
        <v>324</v>
      </c>
    </row>
    <row r="188" spans="1:31" s="46" customFormat="1" ht="20.25" thickBot="1" x14ac:dyDescent="0.5">
      <c r="D188" s="46">
        <v>1</v>
      </c>
      <c r="E188" s="91"/>
      <c r="F188" s="91"/>
      <c r="G188" s="46">
        <v>184</v>
      </c>
      <c r="H188" s="46">
        <v>46</v>
      </c>
      <c r="I188" s="46">
        <v>1500</v>
      </c>
      <c r="J188" s="59">
        <f t="shared" si="32"/>
        <v>69000</v>
      </c>
      <c r="R188" s="47">
        <f t="shared" si="33"/>
        <v>0</v>
      </c>
      <c r="U188" s="47">
        <f t="shared" si="28"/>
        <v>0</v>
      </c>
      <c r="V188" s="47">
        <f t="shared" si="34"/>
        <v>0</v>
      </c>
      <c r="W188" s="64">
        <f t="shared" si="35"/>
        <v>69000</v>
      </c>
      <c r="X188" s="64">
        <f t="shared" si="36"/>
        <v>69000</v>
      </c>
      <c r="Z188" s="64">
        <f t="shared" si="37"/>
        <v>69000</v>
      </c>
      <c r="AA188" s="48">
        <v>0.3</v>
      </c>
      <c r="AB188" s="46" t="s">
        <v>323</v>
      </c>
      <c r="AC188" s="46" t="s">
        <v>324</v>
      </c>
      <c r="AD188" s="82"/>
      <c r="AE188" s="82"/>
    </row>
    <row r="189" spans="1:31" x14ac:dyDescent="0.45">
      <c r="A189" s="32">
        <v>71</v>
      </c>
      <c r="B189" s="32" t="s">
        <v>143</v>
      </c>
      <c r="C189" s="32">
        <v>28304</v>
      </c>
      <c r="D189" s="32">
        <v>2</v>
      </c>
      <c r="E189" s="89">
        <v>3</v>
      </c>
      <c r="F189" s="89">
        <v>4</v>
      </c>
      <c r="G189" s="32">
        <f t="shared" si="30"/>
        <v>12</v>
      </c>
      <c r="H189" s="32">
        <f t="shared" si="29"/>
        <v>3</v>
      </c>
      <c r="I189" s="32">
        <v>980</v>
      </c>
      <c r="J189" s="58">
        <f t="shared" si="32"/>
        <v>2940</v>
      </c>
      <c r="K189" s="32">
        <v>1</v>
      </c>
      <c r="L189" s="32" t="s">
        <v>204</v>
      </c>
      <c r="M189" s="32" t="s">
        <v>146</v>
      </c>
      <c r="N189" s="32" t="s">
        <v>241</v>
      </c>
      <c r="O189" s="32">
        <f t="shared" si="31"/>
        <v>12</v>
      </c>
      <c r="P189" s="32">
        <v>100</v>
      </c>
      <c r="Q189" s="32">
        <v>6550</v>
      </c>
      <c r="R189" s="39">
        <f t="shared" si="33"/>
        <v>78600</v>
      </c>
      <c r="S189" s="32">
        <v>11</v>
      </c>
      <c r="T189" s="32">
        <v>12</v>
      </c>
      <c r="U189" s="39">
        <f t="shared" ref="U189:U258" si="38">R189*T189/100</f>
        <v>9432</v>
      </c>
      <c r="V189" s="39">
        <f t="shared" si="34"/>
        <v>69168</v>
      </c>
      <c r="W189" s="63">
        <f t="shared" si="35"/>
        <v>72108</v>
      </c>
      <c r="X189" s="63">
        <f t="shared" si="36"/>
        <v>72108</v>
      </c>
      <c r="Z189" s="63">
        <f t="shared" si="37"/>
        <v>72108</v>
      </c>
      <c r="AA189" s="38">
        <v>0.01</v>
      </c>
      <c r="AB189" s="32" t="s">
        <v>325</v>
      </c>
      <c r="AC189" s="32" t="s">
        <v>326</v>
      </c>
      <c r="AD189" s="32" t="s">
        <v>325</v>
      </c>
      <c r="AE189" s="32" t="s">
        <v>326</v>
      </c>
    </row>
    <row r="190" spans="1:31" x14ac:dyDescent="0.45">
      <c r="D190" s="32">
        <v>3</v>
      </c>
      <c r="E190" s="89">
        <v>9</v>
      </c>
      <c r="F190" s="89">
        <v>4</v>
      </c>
      <c r="G190" s="32">
        <f t="shared" si="30"/>
        <v>36</v>
      </c>
      <c r="H190" s="32">
        <f t="shared" si="29"/>
        <v>9</v>
      </c>
      <c r="I190" s="32">
        <v>980</v>
      </c>
      <c r="J190" s="58">
        <f t="shared" si="32"/>
        <v>8820</v>
      </c>
      <c r="K190" s="32">
        <v>2</v>
      </c>
      <c r="L190" s="32" t="s">
        <v>204</v>
      </c>
      <c r="M190" s="32" t="s">
        <v>146</v>
      </c>
      <c r="N190" s="32" t="s">
        <v>201</v>
      </c>
      <c r="O190" s="32">
        <f t="shared" si="31"/>
        <v>36</v>
      </c>
      <c r="P190" s="32">
        <v>100</v>
      </c>
      <c r="Q190" s="32">
        <v>6550</v>
      </c>
      <c r="R190" s="39">
        <f t="shared" si="33"/>
        <v>235800</v>
      </c>
      <c r="S190" s="32">
        <v>11</v>
      </c>
      <c r="T190" s="32">
        <v>12</v>
      </c>
      <c r="U190" s="39">
        <f t="shared" si="38"/>
        <v>28296</v>
      </c>
      <c r="V190" s="39">
        <f t="shared" si="34"/>
        <v>207504</v>
      </c>
      <c r="W190" s="63">
        <f t="shared" si="35"/>
        <v>216324</v>
      </c>
      <c r="X190" s="63">
        <f t="shared" si="36"/>
        <v>216324</v>
      </c>
      <c r="Z190" s="63">
        <f t="shared" si="37"/>
        <v>216324</v>
      </c>
      <c r="AA190" s="38">
        <v>0.3</v>
      </c>
      <c r="AB190" s="32" t="s">
        <v>325</v>
      </c>
      <c r="AC190" s="32" t="s">
        <v>326</v>
      </c>
      <c r="AD190" s="32" t="s">
        <v>325</v>
      </c>
      <c r="AE190" s="32" t="s">
        <v>326</v>
      </c>
    </row>
    <row r="191" spans="1:31" s="46" customFormat="1" ht="20.25" thickBot="1" x14ac:dyDescent="0.5">
      <c r="D191" s="46">
        <v>1</v>
      </c>
      <c r="E191" s="91"/>
      <c r="F191" s="91"/>
      <c r="G191" s="46">
        <v>660</v>
      </c>
      <c r="H191" s="46">
        <v>165</v>
      </c>
      <c r="I191" s="46">
        <v>980</v>
      </c>
      <c r="J191" s="59">
        <f t="shared" si="32"/>
        <v>161700</v>
      </c>
      <c r="R191" s="47">
        <f t="shared" si="33"/>
        <v>0</v>
      </c>
      <c r="U191" s="47">
        <f t="shared" si="38"/>
        <v>0</v>
      </c>
      <c r="V191" s="47">
        <f t="shared" si="34"/>
        <v>0</v>
      </c>
      <c r="W191" s="64">
        <f t="shared" si="35"/>
        <v>161700</v>
      </c>
      <c r="X191" s="64">
        <f t="shared" si="36"/>
        <v>161700</v>
      </c>
      <c r="Z191" s="64">
        <f t="shared" si="37"/>
        <v>161700</v>
      </c>
      <c r="AA191" s="48">
        <v>0.3</v>
      </c>
      <c r="AB191" s="46" t="s">
        <v>325</v>
      </c>
      <c r="AC191" s="46" t="s">
        <v>326</v>
      </c>
      <c r="AD191" s="82"/>
      <c r="AE191" s="82"/>
    </row>
    <row r="192" spans="1:31" x14ac:dyDescent="0.45">
      <c r="A192" s="32">
        <v>72</v>
      </c>
      <c r="B192" s="32" t="s">
        <v>143</v>
      </c>
      <c r="C192" s="32">
        <v>28263</v>
      </c>
      <c r="D192" s="32">
        <v>3</v>
      </c>
      <c r="E192" s="89">
        <v>4</v>
      </c>
      <c r="F192" s="89">
        <v>10</v>
      </c>
      <c r="G192" s="32">
        <f t="shared" si="30"/>
        <v>40</v>
      </c>
      <c r="H192" s="32">
        <f t="shared" si="29"/>
        <v>10</v>
      </c>
      <c r="I192" s="32">
        <v>1500</v>
      </c>
      <c r="J192" s="58">
        <f t="shared" si="32"/>
        <v>15000</v>
      </c>
      <c r="K192" s="32">
        <v>1</v>
      </c>
      <c r="L192" s="32" t="s">
        <v>204</v>
      </c>
      <c r="M192" s="32" t="s">
        <v>146</v>
      </c>
      <c r="N192" s="32" t="s">
        <v>241</v>
      </c>
      <c r="O192" s="32">
        <f t="shared" si="31"/>
        <v>40</v>
      </c>
      <c r="P192" s="32">
        <v>100</v>
      </c>
      <c r="Q192" s="32">
        <v>6550</v>
      </c>
      <c r="R192" s="39">
        <f t="shared" si="33"/>
        <v>262000</v>
      </c>
      <c r="S192" s="32">
        <v>10</v>
      </c>
      <c r="T192" s="32">
        <v>10</v>
      </c>
      <c r="U192" s="39">
        <f t="shared" si="38"/>
        <v>26200</v>
      </c>
      <c r="V192" s="39">
        <f t="shared" si="34"/>
        <v>235800</v>
      </c>
      <c r="W192" s="63">
        <f t="shared" si="35"/>
        <v>250800</v>
      </c>
      <c r="X192" s="63">
        <f t="shared" si="36"/>
        <v>250800</v>
      </c>
      <c r="Z192" s="63">
        <f t="shared" si="37"/>
        <v>250800</v>
      </c>
      <c r="AA192" s="38">
        <v>0.02</v>
      </c>
      <c r="AB192" s="32" t="s">
        <v>327</v>
      </c>
      <c r="AC192" s="32" t="s">
        <v>328</v>
      </c>
      <c r="AD192" s="32" t="s">
        <v>327</v>
      </c>
      <c r="AE192" s="32" t="s">
        <v>328</v>
      </c>
    </row>
    <row r="193" spans="1:31" s="46" customFormat="1" ht="20.25" thickBot="1" x14ac:dyDescent="0.5">
      <c r="D193" s="46">
        <v>1</v>
      </c>
      <c r="E193" s="91"/>
      <c r="F193" s="91"/>
      <c r="G193" s="46">
        <v>108</v>
      </c>
      <c r="H193" s="46">
        <v>27</v>
      </c>
      <c r="I193" s="46">
        <v>1500</v>
      </c>
      <c r="J193" s="59">
        <f t="shared" si="32"/>
        <v>40500</v>
      </c>
      <c r="R193" s="47">
        <f t="shared" si="33"/>
        <v>0</v>
      </c>
      <c r="U193" s="47">
        <f t="shared" si="38"/>
        <v>0</v>
      </c>
      <c r="V193" s="47">
        <f t="shared" si="34"/>
        <v>0</v>
      </c>
      <c r="W193" s="64">
        <f t="shared" si="35"/>
        <v>40500</v>
      </c>
      <c r="X193" s="64">
        <f t="shared" si="36"/>
        <v>40500</v>
      </c>
      <c r="Z193" s="64">
        <f t="shared" si="37"/>
        <v>40500</v>
      </c>
      <c r="AA193" s="48">
        <v>0.01</v>
      </c>
      <c r="AB193" s="46" t="s">
        <v>327</v>
      </c>
      <c r="AC193" s="46" t="s">
        <v>329</v>
      </c>
      <c r="AD193" s="82"/>
      <c r="AE193" s="82"/>
    </row>
    <row r="194" spans="1:31" x14ac:dyDescent="0.45">
      <c r="A194" s="32">
        <v>73</v>
      </c>
      <c r="B194" s="32" t="s">
        <v>293</v>
      </c>
      <c r="C194" s="32">
        <v>17531</v>
      </c>
      <c r="D194" s="32">
        <v>2</v>
      </c>
      <c r="E194" s="89">
        <v>8</v>
      </c>
      <c r="F194" s="89">
        <v>12</v>
      </c>
      <c r="G194" s="32">
        <f t="shared" si="30"/>
        <v>96</v>
      </c>
      <c r="H194" s="32">
        <f t="shared" si="29"/>
        <v>24</v>
      </c>
      <c r="I194" s="32">
        <v>210</v>
      </c>
      <c r="J194" s="58">
        <f t="shared" si="32"/>
        <v>5040</v>
      </c>
      <c r="K194" s="32">
        <v>1</v>
      </c>
      <c r="L194" s="32" t="s">
        <v>330</v>
      </c>
      <c r="M194" s="32" t="s">
        <v>403</v>
      </c>
      <c r="N194" s="32" t="s">
        <v>241</v>
      </c>
      <c r="R194" s="39">
        <f t="shared" si="33"/>
        <v>0</v>
      </c>
      <c r="U194" s="39">
        <f t="shared" si="38"/>
        <v>0</v>
      </c>
      <c r="V194" s="39">
        <f t="shared" si="34"/>
        <v>0</v>
      </c>
      <c r="AD194" s="32"/>
      <c r="AE194" s="32"/>
    </row>
    <row r="195" spans="1:31" x14ac:dyDescent="0.45">
      <c r="J195" s="58">
        <v>5040</v>
      </c>
      <c r="L195" s="32" t="s">
        <v>413</v>
      </c>
      <c r="M195" s="32" t="s">
        <v>146</v>
      </c>
      <c r="N195" s="32" t="s">
        <v>241</v>
      </c>
      <c r="O195" s="32">
        <v>96</v>
      </c>
      <c r="P195" s="32">
        <v>100</v>
      </c>
      <c r="Q195" s="32">
        <v>6550</v>
      </c>
      <c r="R195" s="39">
        <f t="shared" si="33"/>
        <v>628800</v>
      </c>
      <c r="S195" s="32">
        <v>2</v>
      </c>
      <c r="T195" s="32">
        <v>2</v>
      </c>
      <c r="U195" s="39">
        <f t="shared" si="38"/>
        <v>12576</v>
      </c>
      <c r="V195" s="39">
        <f t="shared" si="34"/>
        <v>616224</v>
      </c>
      <c r="W195" s="63">
        <f t="shared" si="35"/>
        <v>621264</v>
      </c>
      <c r="X195" s="63">
        <f t="shared" si="36"/>
        <v>621264</v>
      </c>
      <c r="Z195" s="63">
        <f t="shared" si="37"/>
        <v>621264</v>
      </c>
      <c r="AA195" s="38">
        <v>0.01</v>
      </c>
      <c r="AB195" s="32" t="s">
        <v>331</v>
      </c>
      <c r="AC195" s="32" t="s">
        <v>332</v>
      </c>
      <c r="AD195" s="32" t="s">
        <v>331</v>
      </c>
      <c r="AE195" s="32" t="s">
        <v>332</v>
      </c>
    </row>
    <row r="196" spans="1:31" x14ac:dyDescent="0.45">
      <c r="L196" s="32" t="s">
        <v>416</v>
      </c>
      <c r="M196" s="32" t="s">
        <v>435</v>
      </c>
      <c r="N196" s="32" t="s">
        <v>241</v>
      </c>
      <c r="O196" s="32">
        <v>72</v>
      </c>
      <c r="P196" s="32">
        <v>100</v>
      </c>
      <c r="Q196" s="32">
        <v>6550</v>
      </c>
      <c r="R196" s="39">
        <f t="shared" si="33"/>
        <v>471600</v>
      </c>
      <c r="S196" s="32">
        <v>2</v>
      </c>
      <c r="T196" s="32">
        <v>6</v>
      </c>
      <c r="U196" s="39">
        <f t="shared" si="38"/>
        <v>28296</v>
      </c>
      <c r="V196" s="39">
        <f t="shared" si="34"/>
        <v>443304</v>
      </c>
      <c r="W196" s="63">
        <f t="shared" si="35"/>
        <v>443304</v>
      </c>
      <c r="X196" s="63">
        <f t="shared" si="36"/>
        <v>443304</v>
      </c>
      <c r="Z196" s="63">
        <f t="shared" si="37"/>
        <v>443304</v>
      </c>
      <c r="AA196" s="38">
        <v>0.01</v>
      </c>
      <c r="AB196" s="32" t="s">
        <v>331</v>
      </c>
      <c r="AC196" s="32" t="s">
        <v>332</v>
      </c>
      <c r="AD196" s="32" t="s">
        <v>331</v>
      </c>
      <c r="AE196" s="32" t="s">
        <v>332</v>
      </c>
    </row>
    <row r="197" spans="1:31" x14ac:dyDescent="0.45">
      <c r="D197" s="32">
        <v>3</v>
      </c>
      <c r="E197" s="89">
        <v>8</v>
      </c>
      <c r="F197" s="89">
        <v>10</v>
      </c>
      <c r="G197" s="32">
        <f t="shared" si="30"/>
        <v>80</v>
      </c>
      <c r="H197" s="32">
        <f t="shared" si="29"/>
        <v>20</v>
      </c>
      <c r="I197" s="32">
        <v>210</v>
      </c>
      <c r="J197" s="58">
        <f t="shared" si="32"/>
        <v>4200</v>
      </c>
      <c r="K197" s="32">
        <v>2</v>
      </c>
      <c r="L197" s="32" t="s">
        <v>204</v>
      </c>
      <c r="M197" s="32" t="s">
        <v>146</v>
      </c>
      <c r="N197" s="32" t="s">
        <v>201</v>
      </c>
      <c r="O197" s="32">
        <f t="shared" si="31"/>
        <v>80</v>
      </c>
      <c r="P197" s="32">
        <v>100</v>
      </c>
      <c r="Q197" s="32">
        <v>6550</v>
      </c>
      <c r="R197" s="39">
        <f t="shared" si="33"/>
        <v>524000</v>
      </c>
      <c r="S197" s="32">
        <v>5</v>
      </c>
      <c r="T197" s="32">
        <v>5</v>
      </c>
      <c r="U197" s="39">
        <f t="shared" si="38"/>
        <v>26200</v>
      </c>
      <c r="V197" s="39">
        <f t="shared" si="34"/>
        <v>497800</v>
      </c>
      <c r="W197" s="63">
        <f t="shared" si="35"/>
        <v>502000</v>
      </c>
      <c r="X197" s="63">
        <f t="shared" si="36"/>
        <v>502000</v>
      </c>
      <c r="Z197" s="63">
        <f t="shared" si="37"/>
        <v>502000</v>
      </c>
      <c r="AA197" s="38">
        <v>0.3</v>
      </c>
      <c r="AB197" s="32" t="s">
        <v>331</v>
      </c>
      <c r="AC197" s="32" t="s">
        <v>332</v>
      </c>
      <c r="AD197" s="32" t="s">
        <v>331</v>
      </c>
      <c r="AE197" s="32" t="s">
        <v>332</v>
      </c>
    </row>
    <row r="198" spans="1:31" s="46" customFormat="1" ht="20.25" thickBot="1" x14ac:dyDescent="0.5">
      <c r="D198" s="46">
        <v>1</v>
      </c>
      <c r="E198" s="91"/>
      <c r="F198" s="91"/>
      <c r="G198" s="46">
        <v>33298.800000000003</v>
      </c>
      <c r="H198" s="46">
        <v>8324.7000000000007</v>
      </c>
      <c r="I198" s="46">
        <v>210</v>
      </c>
      <c r="J198" s="59">
        <f t="shared" si="32"/>
        <v>1748187.0000000002</v>
      </c>
      <c r="R198" s="47">
        <f t="shared" si="33"/>
        <v>0</v>
      </c>
      <c r="U198" s="47">
        <f t="shared" si="38"/>
        <v>0</v>
      </c>
      <c r="V198" s="47">
        <f t="shared" si="34"/>
        <v>0</v>
      </c>
      <c r="W198" s="64">
        <f t="shared" si="35"/>
        <v>1748187.0000000002</v>
      </c>
      <c r="X198" s="64">
        <f t="shared" si="36"/>
        <v>1748187.0000000002</v>
      </c>
      <c r="Z198" s="64">
        <f t="shared" si="37"/>
        <v>1748187.0000000002</v>
      </c>
      <c r="AA198" s="48">
        <v>0.01</v>
      </c>
      <c r="AB198" s="46" t="s">
        <v>331</v>
      </c>
      <c r="AC198" s="46" t="s">
        <v>332</v>
      </c>
      <c r="AD198" s="82"/>
      <c r="AE198" s="82"/>
    </row>
    <row r="199" spans="1:31" x14ac:dyDescent="0.45">
      <c r="A199" s="32">
        <v>74</v>
      </c>
      <c r="B199" s="32" t="s">
        <v>143</v>
      </c>
      <c r="C199" s="32">
        <v>1155</v>
      </c>
      <c r="D199" s="32">
        <v>2</v>
      </c>
      <c r="E199" s="89">
        <v>8</v>
      </c>
      <c r="F199" s="89">
        <v>17</v>
      </c>
      <c r="G199" s="32">
        <f t="shared" si="30"/>
        <v>136</v>
      </c>
      <c r="H199" s="32">
        <f t="shared" si="29"/>
        <v>34</v>
      </c>
      <c r="I199" s="32">
        <v>880</v>
      </c>
      <c r="J199" s="58">
        <f t="shared" si="32"/>
        <v>29920</v>
      </c>
      <c r="K199" s="32">
        <v>1</v>
      </c>
      <c r="L199" s="32" t="s">
        <v>204</v>
      </c>
      <c r="M199" s="32" t="s">
        <v>146</v>
      </c>
      <c r="N199" s="32" t="s">
        <v>241</v>
      </c>
      <c r="O199" s="32">
        <f t="shared" si="31"/>
        <v>136</v>
      </c>
      <c r="P199" s="32">
        <v>100</v>
      </c>
      <c r="Q199" s="32">
        <v>6550</v>
      </c>
      <c r="R199" s="39">
        <f t="shared" si="33"/>
        <v>890800</v>
      </c>
      <c r="S199" s="32">
        <v>33</v>
      </c>
      <c r="T199" s="32">
        <v>56</v>
      </c>
      <c r="U199" s="39">
        <f t="shared" si="38"/>
        <v>498848</v>
      </c>
      <c r="V199" s="39">
        <f t="shared" si="34"/>
        <v>391952</v>
      </c>
      <c r="W199" s="63">
        <f t="shared" si="35"/>
        <v>421872</v>
      </c>
      <c r="X199" s="63">
        <f t="shared" si="36"/>
        <v>421872</v>
      </c>
      <c r="Z199" s="63">
        <f t="shared" si="37"/>
        <v>421872</v>
      </c>
      <c r="AA199" s="38">
        <v>0.01</v>
      </c>
      <c r="AB199" s="32" t="s">
        <v>333</v>
      </c>
      <c r="AC199" s="32" t="s">
        <v>320</v>
      </c>
      <c r="AD199" s="32" t="s">
        <v>333</v>
      </c>
      <c r="AE199" s="32" t="s">
        <v>320</v>
      </c>
    </row>
    <row r="200" spans="1:31" x14ac:dyDescent="0.45">
      <c r="D200" s="32">
        <v>2</v>
      </c>
      <c r="E200" s="89">
        <v>7</v>
      </c>
      <c r="F200" s="89">
        <v>10</v>
      </c>
      <c r="G200" s="32">
        <f t="shared" si="30"/>
        <v>70</v>
      </c>
      <c r="H200" s="32">
        <f t="shared" si="29"/>
        <v>17.5</v>
      </c>
      <c r="I200" s="32">
        <v>880</v>
      </c>
      <c r="J200" s="58">
        <f t="shared" si="32"/>
        <v>15400</v>
      </c>
      <c r="K200" s="32">
        <v>2</v>
      </c>
      <c r="L200" s="32" t="s">
        <v>418</v>
      </c>
      <c r="M200" s="32" t="s">
        <v>146</v>
      </c>
      <c r="N200" s="32" t="s">
        <v>241</v>
      </c>
      <c r="R200" s="39">
        <f t="shared" si="33"/>
        <v>0</v>
      </c>
      <c r="U200" s="39">
        <f t="shared" si="38"/>
        <v>0</v>
      </c>
      <c r="V200" s="39">
        <f t="shared" si="34"/>
        <v>0</v>
      </c>
      <c r="AE200" s="32"/>
    </row>
    <row r="201" spans="1:31" x14ac:dyDescent="0.45">
      <c r="J201" s="58">
        <v>15400</v>
      </c>
      <c r="L201" s="32" t="s">
        <v>413</v>
      </c>
      <c r="M201" s="32" t="s">
        <v>146</v>
      </c>
      <c r="N201" s="32" t="s">
        <v>241</v>
      </c>
      <c r="O201" s="32">
        <v>70</v>
      </c>
      <c r="P201" s="32">
        <v>100</v>
      </c>
      <c r="Q201" s="32">
        <v>6550</v>
      </c>
      <c r="R201" s="39">
        <f t="shared" si="33"/>
        <v>458500</v>
      </c>
      <c r="S201" s="32">
        <v>17</v>
      </c>
      <c r="T201" s="32">
        <v>24</v>
      </c>
      <c r="U201" s="39">
        <f t="shared" si="38"/>
        <v>110040</v>
      </c>
      <c r="V201" s="39">
        <f t="shared" si="34"/>
        <v>348460</v>
      </c>
      <c r="W201" s="63">
        <f t="shared" si="35"/>
        <v>363860</v>
      </c>
      <c r="X201" s="63">
        <f t="shared" si="36"/>
        <v>363860</v>
      </c>
      <c r="Z201" s="63">
        <f t="shared" si="37"/>
        <v>363860</v>
      </c>
      <c r="AA201" s="38">
        <v>0.02</v>
      </c>
      <c r="AB201" s="32" t="s">
        <v>333</v>
      </c>
      <c r="AC201" s="32" t="s">
        <v>320</v>
      </c>
      <c r="AE201" s="32" t="s">
        <v>334</v>
      </c>
    </row>
    <row r="202" spans="1:31" x14ac:dyDescent="0.45">
      <c r="L202" s="32" t="s">
        <v>422</v>
      </c>
      <c r="M202" s="32" t="s">
        <v>146</v>
      </c>
      <c r="N202" s="32" t="s">
        <v>241</v>
      </c>
      <c r="O202" s="32">
        <v>56</v>
      </c>
      <c r="P202" s="32">
        <v>100</v>
      </c>
      <c r="Q202" s="32">
        <v>6550</v>
      </c>
      <c r="R202" s="39">
        <f t="shared" si="33"/>
        <v>366800</v>
      </c>
      <c r="S202" s="32">
        <v>17</v>
      </c>
      <c r="T202" s="32">
        <v>24</v>
      </c>
      <c r="U202" s="39">
        <f t="shared" si="38"/>
        <v>88032</v>
      </c>
      <c r="V202" s="39">
        <f t="shared" si="34"/>
        <v>278768</v>
      </c>
      <c r="W202" s="63">
        <f t="shared" si="35"/>
        <v>278768</v>
      </c>
      <c r="X202" s="63">
        <f t="shared" si="36"/>
        <v>278768</v>
      </c>
      <c r="Z202" s="63">
        <f t="shared" si="37"/>
        <v>278768</v>
      </c>
      <c r="AA202" s="38">
        <v>0.02</v>
      </c>
      <c r="AB202" s="32" t="s">
        <v>333</v>
      </c>
      <c r="AC202" s="32" t="s">
        <v>320</v>
      </c>
      <c r="AE202" s="32" t="s">
        <v>334</v>
      </c>
    </row>
    <row r="203" spans="1:31" x14ac:dyDescent="0.45">
      <c r="D203" s="32">
        <v>3</v>
      </c>
      <c r="E203" s="89">
        <v>5</v>
      </c>
      <c r="F203" s="89">
        <v>9</v>
      </c>
      <c r="G203" s="32">
        <f t="shared" si="30"/>
        <v>45</v>
      </c>
      <c r="H203" s="32">
        <f t="shared" si="29"/>
        <v>11.25</v>
      </c>
      <c r="I203" s="32">
        <v>880</v>
      </c>
      <c r="J203" s="58">
        <f t="shared" si="32"/>
        <v>9900</v>
      </c>
      <c r="K203" s="32">
        <v>3</v>
      </c>
      <c r="L203" s="32" t="s">
        <v>204</v>
      </c>
      <c r="M203" s="32" t="s">
        <v>146</v>
      </c>
      <c r="N203" s="32" t="s">
        <v>201</v>
      </c>
      <c r="O203" s="32">
        <f t="shared" si="31"/>
        <v>45</v>
      </c>
      <c r="P203" s="32">
        <v>100</v>
      </c>
      <c r="Q203" s="32">
        <v>6550</v>
      </c>
      <c r="R203" s="39">
        <f t="shared" si="33"/>
        <v>294750</v>
      </c>
      <c r="S203" s="32">
        <v>2</v>
      </c>
      <c r="T203" s="32">
        <v>2</v>
      </c>
      <c r="U203" s="39">
        <f t="shared" si="38"/>
        <v>5895</v>
      </c>
      <c r="V203" s="39">
        <f t="shared" si="34"/>
        <v>288855</v>
      </c>
      <c r="W203" s="63">
        <f t="shared" si="35"/>
        <v>298755</v>
      </c>
      <c r="X203" s="63">
        <f t="shared" si="36"/>
        <v>298755</v>
      </c>
      <c r="Z203" s="63">
        <f t="shared" si="37"/>
        <v>298755</v>
      </c>
      <c r="AA203" s="38">
        <v>0.3</v>
      </c>
      <c r="AB203" s="32" t="s">
        <v>333</v>
      </c>
      <c r="AC203" s="32" t="s">
        <v>320</v>
      </c>
      <c r="AE203" s="32" t="s">
        <v>334</v>
      </c>
    </row>
    <row r="204" spans="1:31" s="46" customFormat="1" ht="20.25" thickBot="1" x14ac:dyDescent="0.5">
      <c r="D204" s="46">
        <v>1</v>
      </c>
      <c r="E204" s="91"/>
      <c r="F204" s="91"/>
      <c r="G204" s="46">
        <v>4469</v>
      </c>
      <c r="H204" s="46">
        <v>1117.25</v>
      </c>
      <c r="I204" s="46">
        <v>880</v>
      </c>
      <c r="J204" s="59">
        <f t="shared" si="32"/>
        <v>983180</v>
      </c>
      <c r="R204" s="47">
        <f t="shared" si="33"/>
        <v>0</v>
      </c>
      <c r="U204" s="47">
        <f t="shared" si="38"/>
        <v>0</v>
      </c>
      <c r="V204" s="47">
        <f t="shared" si="34"/>
        <v>0</v>
      </c>
      <c r="W204" s="64">
        <f t="shared" si="35"/>
        <v>983180</v>
      </c>
      <c r="X204" s="64">
        <f t="shared" si="36"/>
        <v>983180</v>
      </c>
      <c r="Z204" s="64">
        <f t="shared" si="37"/>
        <v>983180</v>
      </c>
      <c r="AA204" s="48">
        <v>0.01</v>
      </c>
      <c r="AB204" s="46" t="s">
        <v>333</v>
      </c>
      <c r="AC204" s="46" t="s">
        <v>320</v>
      </c>
      <c r="AD204" s="82"/>
      <c r="AE204" s="82"/>
    </row>
    <row r="205" spans="1:31" x14ac:dyDescent="0.45">
      <c r="A205" s="32">
        <v>75</v>
      </c>
      <c r="B205" s="32" t="s">
        <v>143</v>
      </c>
      <c r="C205" s="32">
        <v>1339</v>
      </c>
      <c r="D205" s="32">
        <v>3</v>
      </c>
      <c r="E205" s="89">
        <v>6</v>
      </c>
      <c r="F205" s="89">
        <v>9</v>
      </c>
      <c r="G205" s="32">
        <f t="shared" si="30"/>
        <v>54</v>
      </c>
      <c r="H205" s="32">
        <f t="shared" si="29"/>
        <v>13.5</v>
      </c>
      <c r="I205" s="32">
        <v>2000</v>
      </c>
      <c r="J205" s="58">
        <f t="shared" si="32"/>
        <v>27000</v>
      </c>
      <c r="K205" s="32">
        <v>1</v>
      </c>
      <c r="L205" s="32" t="s">
        <v>200</v>
      </c>
      <c r="M205" s="32" t="s">
        <v>146</v>
      </c>
      <c r="N205" s="32" t="s">
        <v>201</v>
      </c>
      <c r="O205" s="32">
        <f t="shared" si="31"/>
        <v>54</v>
      </c>
      <c r="P205" s="32">
        <v>100</v>
      </c>
      <c r="Q205" s="32">
        <v>6650</v>
      </c>
      <c r="R205" s="39">
        <f t="shared" si="33"/>
        <v>359100</v>
      </c>
      <c r="S205" s="32">
        <v>15</v>
      </c>
      <c r="T205" s="32">
        <v>20</v>
      </c>
      <c r="U205" s="39">
        <f t="shared" si="38"/>
        <v>71820</v>
      </c>
      <c r="V205" s="39">
        <f t="shared" si="34"/>
        <v>287280</v>
      </c>
      <c r="W205" s="63">
        <f t="shared" si="35"/>
        <v>314280</v>
      </c>
      <c r="X205" s="63">
        <f t="shared" si="36"/>
        <v>314280</v>
      </c>
      <c r="Z205" s="63">
        <f t="shared" si="37"/>
        <v>314280</v>
      </c>
      <c r="AA205" s="38">
        <v>0.3</v>
      </c>
      <c r="AB205" s="32" t="s">
        <v>335</v>
      </c>
      <c r="AC205" s="92" t="s">
        <v>326</v>
      </c>
      <c r="AD205" s="32" t="s">
        <v>335</v>
      </c>
      <c r="AE205" s="92" t="s">
        <v>326</v>
      </c>
    </row>
    <row r="206" spans="1:31" s="46" customFormat="1" ht="20.25" thickBot="1" x14ac:dyDescent="0.5">
      <c r="D206" s="46">
        <v>1</v>
      </c>
      <c r="E206" s="91"/>
      <c r="F206" s="91"/>
      <c r="G206" s="46">
        <v>134</v>
      </c>
      <c r="H206" s="46">
        <v>33.5</v>
      </c>
      <c r="I206" s="46">
        <v>2000</v>
      </c>
      <c r="J206" s="59">
        <f t="shared" si="32"/>
        <v>67000</v>
      </c>
      <c r="R206" s="47">
        <f t="shared" si="33"/>
        <v>0</v>
      </c>
      <c r="U206" s="47">
        <f t="shared" si="38"/>
        <v>0</v>
      </c>
      <c r="V206" s="47">
        <f t="shared" si="34"/>
        <v>0</v>
      </c>
      <c r="W206" s="64">
        <f t="shared" si="35"/>
        <v>67000</v>
      </c>
      <c r="X206" s="64">
        <f t="shared" si="36"/>
        <v>67000</v>
      </c>
      <c r="Z206" s="64">
        <f t="shared" si="37"/>
        <v>67000</v>
      </c>
      <c r="AA206" s="48">
        <v>0.3</v>
      </c>
      <c r="AB206" s="46" t="s">
        <v>335</v>
      </c>
      <c r="AC206" s="93" t="s">
        <v>326</v>
      </c>
      <c r="AD206" s="82"/>
      <c r="AE206" s="82"/>
    </row>
    <row r="207" spans="1:31" x14ac:dyDescent="0.45">
      <c r="A207" s="32">
        <v>76</v>
      </c>
      <c r="B207" s="32" t="s">
        <v>143</v>
      </c>
      <c r="C207" s="32">
        <v>10832</v>
      </c>
      <c r="D207" s="32">
        <v>2</v>
      </c>
      <c r="E207" s="89">
        <v>5</v>
      </c>
      <c r="F207" s="89">
        <v>12</v>
      </c>
      <c r="G207" s="32">
        <f t="shared" si="30"/>
        <v>60</v>
      </c>
      <c r="H207" s="32">
        <f t="shared" si="29"/>
        <v>15</v>
      </c>
      <c r="I207" s="32">
        <v>2500</v>
      </c>
      <c r="J207" s="58">
        <f t="shared" si="32"/>
        <v>37500</v>
      </c>
      <c r="K207" s="32">
        <v>1</v>
      </c>
      <c r="L207" s="32" t="s">
        <v>204</v>
      </c>
      <c r="M207" s="32" t="s">
        <v>146</v>
      </c>
      <c r="N207" s="32" t="s">
        <v>241</v>
      </c>
      <c r="O207" s="32">
        <f t="shared" si="31"/>
        <v>60</v>
      </c>
      <c r="P207" s="32">
        <v>100</v>
      </c>
      <c r="Q207" s="32">
        <v>6550</v>
      </c>
      <c r="R207" s="39">
        <f t="shared" si="33"/>
        <v>393000</v>
      </c>
      <c r="S207" s="32">
        <v>18</v>
      </c>
      <c r="T207" s="32">
        <v>26</v>
      </c>
      <c r="U207" s="39">
        <f t="shared" si="38"/>
        <v>102180</v>
      </c>
      <c r="V207" s="39">
        <f t="shared" si="34"/>
        <v>290820</v>
      </c>
      <c r="W207" s="63">
        <f t="shared" si="35"/>
        <v>328320</v>
      </c>
      <c r="X207" s="63">
        <f t="shared" si="36"/>
        <v>328320</v>
      </c>
      <c r="Z207" s="63">
        <f t="shared" si="37"/>
        <v>328320</v>
      </c>
      <c r="AA207" s="38">
        <v>0.01</v>
      </c>
      <c r="AB207" s="32" t="s">
        <v>336</v>
      </c>
      <c r="AC207" s="32" t="s">
        <v>337</v>
      </c>
      <c r="AD207" s="32" t="s">
        <v>336</v>
      </c>
      <c r="AE207" s="32" t="s">
        <v>337</v>
      </c>
    </row>
    <row r="208" spans="1:31" x14ac:dyDescent="0.45">
      <c r="D208" s="32">
        <v>3</v>
      </c>
      <c r="E208" s="89">
        <v>5</v>
      </c>
      <c r="F208" s="89">
        <v>6</v>
      </c>
      <c r="G208" s="32">
        <f t="shared" si="30"/>
        <v>30</v>
      </c>
      <c r="H208" s="32">
        <f t="shared" si="29"/>
        <v>7.5</v>
      </c>
      <c r="I208" s="32">
        <v>2500</v>
      </c>
      <c r="J208" s="58">
        <f t="shared" si="32"/>
        <v>18750</v>
      </c>
      <c r="K208" s="32">
        <v>2</v>
      </c>
      <c r="L208" s="32" t="s">
        <v>204</v>
      </c>
      <c r="M208" s="32" t="s">
        <v>146</v>
      </c>
      <c r="N208" s="32" t="s">
        <v>201</v>
      </c>
      <c r="O208" s="32">
        <f t="shared" si="31"/>
        <v>30</v>
      </c>
      <c r="P208" s="32">
        <v>100</v>
      </c>
      <c r="Q208" s="32">
        <v>6550</v>
      </c>
      <c r="R208" s="39">
        <f t="shared" si="33"/>
        <v>196500</v>
      </c>
      <c r="S208" s="32">
        <v>18</v>
      </c>
      <c r="T208" s="32">
        <v>26</v>
      </c>
      <c r="U208" s="39">
        <f t="shared" si="38"/>
        <v>51090</v>
      </c>
      <c r="V208" s="39">
        <f t="shared" si="34"/>
        <v>145410</v>
      </c>
      <c r="W208" s="63">
        <f t="shared" si="35"/>
        <v>164160</v>
      </c>
      <c r="X208" s="63">
        <f t="shared" si="36"/>
        <v>164160</v>
      </c>
      <c r="Z208" s="63">
        <f t="shared" si="37"/>
        <v>164160</v>
      </c>
      <c r="AA208" s="38">
        <v>0.3</v>
      </c>
      <c r="AB208" s="32" t="s">
        <v>336</v>
      </c>
      <c r="AC208" s="32" t="s">
        <v>337</v>
      </c>
      <c r="AD208" s="32" t="s">
        <v>336</v>
      </c>
      <c r="AE208" s="32" t="s">
        <v>337</v>
      </c>
    </row>
    <row r="209" spans="1:31" s="46" customFormat="1" ht="20.25" thickBot="1" x14ac:dyDescent="0.5">
      <c r="D209" s="46">
        <v>1</v>
      </c>
      <c r="E209" s="91"/>
      <c r="F209" s="91"/>
      <c r="G209" s="46">
        <v>78</v>
      </c>
      <c r="H209" s="46">
        <v>19.5</v>
      </c>
      <c r="I209" s="46">
        <v>2500</v>
      </c>
      <c r="J209" s="59">
        <f t="shared" si="32"/>
        <v>48750</v>
      </c>
      <c r="R209" s="47">
        <f t="shared" si="33"/>
        <v>0</v>
      </c>
      <c r="U209" s="47">
        <f t="shared" si="38"/>
        <v>0</v>
      </c>
      <c r="V209" s="47">
        <f t="shared" si="34"/>
        <v>0</v>
      </c>
      <c r="W209" s="64">
        <f t="shared" si="35"/>
        <v>48750</v>
      </c>
      <c r="X209" s="64">
        <f t="shared" si="36"/>
        <v>48750</v>
      </c>
      <c r="Z209" s="64">
        <f t="shared" si="37"/>
        <v>48750</v>
      </c>
      <c r="AA209" s="48">
        <v>0.01</v>
      </c>
      <c r="AB209" s="46" t="s">
        <v>336</v>
      </c>
      <c r="AC209" s="46" t="s">
        <v>337</v>
      </c>
      <c r="AD209" s="82"/>
      <c r="AE209" s="82"/>
    </row>
    <row r="210" spans="1:31" x14ac:dyDescent="0.45">
      <c r="A210" s="32">
        <v>77</v>
      </c>
      <c r="B210" s="32" t="s">
        <v>143</v>
      </c>
      <c r="C210" s="32">
        <v>28096</v>
      </c>
      <c r="D210" s="32">
        <v>2</v>
      </c>
      <c r="E210" s="89">
        <v>5</v>
      </c>
      <c r="F210" s="89">
        <v>10</v>
      </c>
      <c r="G210" s="32">
        <f t="shared" si="30"/>
        <v>50</v>
      </c>
      <c r="H210" s="32">
        <f t="shared" si="29"/>
        <v>12.5</v>
      </c>
      <c r="I210" s="32">
        <v>1000</v>
      </c>
      <c r="J210" s="58">
        <f t="shared" si="32"/>
        <v>12500</v>
      </c>
      <c r="K210" s="32">
        <v>1</v>
      </c>
      <c r="L210" s="32" t="s">
        <v>204</v>
      </c>
      <c r="M210" s="32" t="s">
        <v>146</v>
      </c>
      <c r="N210" s="32" t="s">
        <v>241</v>
      </c>
      <c r="O210" s="32">
        <f t="shared" si="31"/>
        <v>50</v>
      </c>
      <c r="P210" s="32">
        <v>100</v>
      </c>
      <c r="Q210" s="32">
        <v>6550</v>
      </c>
      <c r="R210" s="39">
        <f t="shared" si="33"/>
        <v>327500</v>
      </c>
      <c r="S210" s="32">
        <v>18</v>
      </c>
      <c r="T210" s="32">
        <v>26</v>
      </c>
      <c r="U210" s="39">
        <f t="shared" si="38"/>
        <v>85150</v>
      </c>
      <c r="V210" s="39">
        <f t="shared" si="34"/>
        <v>242350</v>
      </c>
      <c r="W210" s="63">
        <f t="shared" si="35"/>
        <v>254850</v>
      </c>
      <c r="X210" s="63">
        <f t="shared" si="36"/>
        <v>254850</v>
      </c>
      <c r="Z210" s="63">
        <f t="shared" si="37"/>
        <v>254850</v>
      </c>
      <c r="AA210" s="38">
        <v>0.01</v>
      </c>
      <c r="AB210" s="32" t="s">
        <v>338</v>
      </c>
      <c r="AC210" s="32" t="s">
        <v>339</v>
      </c>
      <c r="AD210" s="32" t="s">
        <v>338</v>
      </c>
      <c r="AE210" s="32" t="s">
        <v>339</v>
      </c>
    </row>
    <row r="211" spans="1:31" x14ac:dyDescent="0.45">
      <c r="D211" s="32">
        <v>3</v>
      </c>
      <c r="E211" s="89">
        <v>5</v>
      </c>
      <c r="F211" s="89">
        <v>3</v>
      </c>
      <c r="G211" s="32">
        <f t="shared" si="30"/>
        <v>15</v>
      </c>
      <c r="H211" s="32">
        <f t="shared" si="29"/>
        <v>3.75</v>
      </c>
      <c r="I211" s="32">
        <v>1000</v>
      </c>
      <c r="J211" s="58">
        <f t="shared" si="32"/>
        <v>3750</v>
      </c>
      <c r="K211" s="32">
        <v>2</v>
      </c>
      <c r="L211" s="32" t="s">
        <v>204</v>
      </c>
      <c r="M211" s="32" t="s">
        <v>146</v>
      </c>
      <c r="N211" s="32" t="s">
        <v>201</v>
      </c>
      <c r="O211" s="32">
        <f t="shared" si="31"/>
        <v>15</v>
      </c>
      <c r="P211" s="32">
        <v>100</v>
      </c>
      <c r="Q211" s="32">
        <v>6550</v>
      </c>
      <c r="R211" s="39">
        <f t="shared" si="33"/>
        <v>98250</v>
      </c>
      <c r="S211" s="32">
        <v>18</v>
      </c>
      <c r="T211" s="32">
        <v>26</v>
      </c>
      <c r="U211" s="39">
        <f t="shared" si="38"/>
        <v>25545</v>
      </c>
      <c r="V211" s="39">
        <f t="shared" si="34"/>
        <v>72705</v>
      </c>
      <c r="W211" s="63">
        <f t="shared" si="35"/>
        <v>76455</v>
      </c>
      <c r="X211" s="63">
        <f t="shared" si="36"/>
        <v>76455</v>
      </c>
      <c r="Z211" s="63">
        <f t="shared" si="37"/>
        <v>76455</v>
      </c>
      <c r="AA211" s="38">
        <v>0.3</v>
      </c>
      <c r="AB211" s="32" t="s">
        <v>338</v>
      </c>
      <c r="AC211" s="32" t="s">
        <v>339</v>
      </c>
      <c r="AD211" s="32" t="s">
        <v>338</v>
      </c>
      <c r="AE211" s="32" t="s">
        <v>339</v>
      </c>
    </row>
    <row r="212" spans="1:31" s="46" customFormat="1" ht="20.25" thickBot="1" x14ac:dyDescent="0.5">
      <c r="D212" s="46">
        <v>1</v>
      </c>
      <c r="E212" s="91"/>
      <c r="F212" s="91"/>
      <c r="G212" s="46">
        <v>79</v>
      </c>
      <c r="H212" s="46">
        <v>19.75</v>
      </c>
      <c r="I212" s="46">
        <v>1000</v>
      </c>
      <c r="J212" s="59">
        <f t="shared" si="32"/>
        <v>19750</v>
      </c>
      <c r="R212" s="47">
        <f t="shared" si="33"/>
        <v>0</v>
      </c>
      <c r="U212" s="47">
        <f t="shared" si="38"/>
        <v>0</v>
      </c>
      <c r="V212" s="47">
        <f t="shared" si="34"/>
        <v>0</v>
      </c>
      <c r="W212" s="64">
        <f t="shared" si="35"/>
        <v>19750</v>
      </c>
      <c r="X212" s="64">
        <f t="shared" si="36"/>
        <v>19750</v>
      </c>
      <c r="Z212" s="64">
        <f t="shared" si="37"/>
        <v>19750</v>
      </c>
      <c r="AA212" s="48">
        <v>0.01</v>
      </c>
      <c r="AB212" s="46" t="s">
        <v>338</v>
      </c>
      <c r="AC212" s="46" t="s">
        <v>339</v>
      </c>
      <c r="AD212" s="82"/>
      <c r="AE212" s="82"/>
    </row>
    <row r="213" spans="1:31" x14ac:dyDescent="0.45">
      <c r="A213" s="32">
        <v>78</v>
      </c>
      <c r="B213" s="32" t="s">
        <v>143</v>
      </c>
      <c r="C213" s="32">
        <v>28100</v>
      </c>
      <c r="D213" s="32">
        <v>2</v>
      </c>
      <c r="E213" s="89">
        <v>10</v>
      </c>
      <c r="F213" s="89">
        <v>12</v>
      </c>
      <c r="G213" s="32">
        <f t="shared" si="30"/>
        <v>120</v>
      </c>
      <c r="H213" s="32">
        <f t="shared" si="29"/>
        <v>30</v>
      </c>
      <c r="I213" s="32">
        <v>750</v>
      </c>
      <c r="J213" s="58">
        <f t="shared" si="32"/>
        <v>22500</v>
      </c>
      <c r="K213" s="32">
        <v>1</v>
      </c>
      <c r="L213" s="32" t="s">
        <v>204</v>
      </c>
      <c r="M213" s="32" t="s">
        <v>146</v>
      </c>
      <c r="N213" s="32" t="s">
        <v>241</v>
      </c>
      <c r="O213" s="32">
        <f t="shared" si="31"/>
        <v>120</v>
      </c>
      <c r="P213" s="32">
        <v>100</v>
      </c>
      <c r="Q213" s="32">
        <v>6550</v>
      </c>
      <c r="R213" s="39">
        <f t="shared" si="33"/>
        <v>786000</v>
      </c>
      <c r="S213" s="32">
        <v>16</v>
      </c>
      <c r="T213" s="32">
        <v>22</v>
      </c>
      <c r="U213" s="39">
        <f t="shared" si="38"/>
        <v>172920</v>
      </c>
      <c r="V213" s="39">
        <f t="shared" si="34"/>
        <v>613080</v>
      </c>
      <c r="W213" s="63">
        <f t="shared" si="35"/>
        <v>635580</v>
      </c>
      <c r="X213" s="63">
        <f t="shared" si="36"/>
        <v>635580</v>
      </c>
      <c r="Z213" s="63">
        <f t="shared" si="37"/>
        <v>635580</v>
      </c>
      <c r="AA213" s="38">
        <v>0.01</v>
      </c>
      <c r="AB213" s="32" t="s">
        <v>340</v>
      </c>
      <c r="AC213" s="32" t="s">
        <v>341</v>
      </c>
      <c r="AD213" s="32" t="s">
        <v>340</v>
      </c>
      <c r="AE213" s="32" t="s">
        <v>341</v>
      </c>
    </row>
    <row r="214" spans="1:31" x14ac:dyDescent="0.45">
      <c r="D214" s="32">
        <v>3</v>
      </c>
      <c r="E214" s="89">
        <v>4</v>
      </c>
      <c r="F214" s="89">
        <v>7</v>
      </c>
      <c r="G214" s="32">
        <f t="shared" si="30"/>
        <v>28</v>
      </c>
      <c r="H214" s="32">
        <f t="shared" si="29"/>
        <v>7</v>
      </c>
      <c r="I214" s="32">
        <v>750</v>
      </c>
      <c r="J214" s="58">
        <f t="shared" si="32"/>
        <v>5250</v>
      </c>
      <c r="K214" s="32">
        <v>2</v>
      </c>
      <c r="L214" s="32" t="s">
        <v>312</v>
      </c>
      <c r="M214" s="32" t="s">
        <v>146</v>
      </c>
      <c r="N214" s="32" t="s">
        <v>201</v>
      </c>
      <c r="O214" s="32">
        <f t="shared" si="31"/>
        <v>28</v>
      </c>
      <c r="P214" s="32">
        <v>100</v>
      </c>
      <c r="Q214" s="32">
        <v>5550</v>
      </c>
      <c r="R214" s="39">
        <f t="shared" si="33"/>
        <v>155400</v>
      </c>
      <c r="S214" s="32">
        <v>18</v>
      </c>
      <c r="T214" s="32">
        <v>26</v>
      </c>
      <c r="U214" s="39">
        <f t="shared" si="38"/>
        <v>40404</v>
      </c>
      <c r="V214" s="39">
        <f t="shared" si="34"/>
        <v>114996</v>
      </c>
      <c r="W214" s="63">
        <f t="shared" si="35"/>
        <v>120246</v>
      </c>
      <c r="X214" s="63">
        <f t="shared" si="36"/>
        <v>120246</v>
      </c>
      <c r="Z214" s="63">
        <f t="shared" si="37"/>
        <v>120246</v>
      </c>
      <c r="AA214" s="38">
        <v>0.3</v>
      </c>
      <c r="AB214" s="32" t="s">
        <v>340</v>
      </c>
      <c r="AC214" s="32" t="s">
        <v>341</v>
      </c>
      <c r="AD214" s="32" t="s">
        <v>340</v>
      </c>
      <c r="AE214" s="32" t="s">
        <v>341</v>
      </c>
    </row>
    <row r="215" spans="1:31" x14ac:dyDescent="0.45">
      <c r="D215" s="32">
        <v>3</v>
      </c>
      <c r="E215" s="89">
        <v>3</v>
      </c>
      <c r="F215" s="89">
        <v>4</v>
      </c>
      <c r="G215" s="32">
        <f t="shared" si="30"/>
        <v>12</v>
      </c>
      <c r="H215" s="32">
        <f t="shared" si="29"/>
        <v>3</v>
      </c>
      <c r="I215" s="32">
        <v>750</v>
      </c>
      <c r="J215" s="58">
        <f t="shared" si="32"/>
        <v>2250</v>
      </c>
      <c r="K215" s="32">
        <v>3</v>
      </c>
      <c r="L215" s="32" t="s">
        <v>204</v>
      </c>
      <c r="M215" s="32" t="s">
        <v>146</v>
      </c>
      <c r="N215" s="32" t="s">
        <v>201</v>
      </c>
      <c r="O215" s="32">
        <f t="shared" si="31"/>
        <v>12</v>
      </c>
      <c r="P215" s="32">
        <v>100</v>
      </c>
      <c r="Q215" s="32">
        <v>6550</v>
      </c>
      <c r="R215" s="39">
        <f t="shared" si="33"/>
        <v>78600</v>
      </c>
      <c r="S215" s="32">
        <v>18</v>
      </c>
      <c r="T215" s="32">
        <v>26</v>
      </c>
      <c r="U215" s="39">
        <f t="shared" si="38"/>
        <v>20436</v>
      </c>
      <c r="V215" s="39">
        <f t="shared" si="34"/>
        <v>58164</v>
      </c>
      <c r="W215" s="63">
        <f t="shared" si="35"/>
        <v>60414</v>
      </c>
      <c r="X215" s="63">
        <f t="shared" si="36"/>
        <v>60414</v>
      </c>
      <c r="Z215" s="63">
        <f t="shared" si="37"/>
        <v>60414</v>
      </c>
      <c r="AA215" s="38">
        <v>0.3</v>
      </c>
      <c r="AB215" s="32" t="s">
        <v>340</v>
      </c>
      <c r="AC215" s="32" t="s">
        <v>341</v>
      </c>
      <c r="AD215" s="32" t="s">
        <v>340</v>
      </c>
      <c r="AE215" s="32" t="s">
        <v>341</v>
      </c>
    </row>
    <row r="216" spans="1:31" s="46" customFormat="1" ht="20.25" thickBot="1" x14ac:dyDescent="0.5">
      <c r="D216" s="46">
        <v>1</v>
      </c>
      <c r="E216" s="91"/>
      <c r="F216" s="91"/>
      <c r="G216" s="46">
        <v>11040</v>
      </c>
      <c r="H216" s="46">
        <v>2760</v>
      </c>
      <c r="I216" s="46">
        <v>750</v>
      </c>
      <c r="J216" s="59">
        <f t="shared" si="32"/>
        <v>2070000</v>
      </c>
      <c r="R216" s="47">
        <f t="shared" si="33"/>
        <v>0</v>
      </c>
      <c r="U216" s="47">
        <f t="shared" si="38"/>
        <v>0</v>
      </c>
      <c r="V216" s="47">
        <f t="shared" si="34"/>
        <v>0</v>
      </c>
      <c r="W216" s="64">
        <f t="shared" si="35"/>
        <v>2070000</v>
      </c>
      <c r="X216" s="64">
        <f t="shared" si="36"/>
        <v>2070000</v>
      </c>
      <c r="Z216" s="64">
        <f t="shared" si="37"/>
        <v>2070000</v>
      </c>
      <c r="AA216" s="48">
        <v>0.01</v>
      </c>
      <c r="AB216" s="46" t="s">
        <v>340</v>
      </c>
      <c r="AC216" s="46" t="s">
        <v>341</v>
      </c>
      <c r="AD216" s="82"/>
      <c r="AE216" s="82"/>
    </row>
    <row r="217" spans="1:31" x14ac:dyDescent="0.45">
      <c r="A217" s="32">
        <v>79</v>
      </c>
      <c r="B217" s="32" t="s">
        <v>143</v>
      </c>
      <c r="C217" s="32">
        <v>28331</v>
      </c>
      <c r="D217" s="32">
        <v>2</v>
      </c>
      <c r="E217" s="89">
        <v>12</v>
      </c>
      <c r="F217" s="89">
        <v>3</v>
      </c>
      <c r="G217" s="32">
        <f t="shared" si="30"/>
        <v>36</v>
      </c>
      <c r="H217" s="32">
        <f t="shared" si="29"/>
        <v>9</v>
      </c>
      <c r="I217" s="32">
        <v>1500</v>
      </c>
      <c r="J217" s="58">
        <f t="shared" si="32"/>
        <v>13500</v>
      </c>
      <c r="K217" s="32">
        <v>1</v>
      </c>
      <c r="L217" s="32" t="s">
        <v>200</v>
      </c>
      <c r="M217" s="32" t="s">
        <v>146</v>
      </c>
      <c r="N217" s="32" t="s">
        <v>241</v>
      </c>
      <c r="O217" s="32">
        <f t="shared" si="31"/>
        <v>36</v>
      </c>
      <c r="P217" s="32">
        <v>100</v>
      </c>
      <c r="Q217" s="32">
        <v>6650</v>
      </c>
      <c r="R217" s="39">
        <f t="shared" si="33"/>
        <v>239400</v>
      </c>
      <c r="S217" s="32">
        <v>33</v>
      </c>
      <c r="T217" s="32">
        <v>56</v>
      </c>
      <c r="U217" s="39">
        <f t="shared" si="38"/>
        <v>134064</v>
      </c>
      <c r="V217" s="39">
        <f t="shared" si="34"/>
        <v>105336</v>
      </c>
      <c r="W217" s="63">
        <f t="shared" si="35"/>
        <v>118836</v>
      </c>
      <c r="X217" s="63">
        <f t="shared" si="36"/>
        <v>118836</v>
      </c>
      <c r="Z217" s="63">
        <f t="shared" si="37"/>
        <v>118836</v>
      </c>
      <c r="AA217" s="38">
        <v>0.02</v>
      </c>
      <c r="AB217" s="32" t="s">
        <v>342</v>
      </c>
      <c r="AC217" s="32" t="s">
        <v>343</v>
      </c>
      <c r="AD217" s="32" t="s">
        <v>342</v>
      </c>
      <c r="AE217" s="32" t="s">
        <v>343</v>
      </c>
    </row>
    <row r="218" spans="1:31" x14ac:dyDescent="0.45">
      <c r="D218" s="32">
        <v>2</v>
      </c>
      <c r="E218" s="89">
        <v>4</v>
      </c>
      <c r="F218" s="89">
        <v>4</v>
      </c>
      <c r="G218" s="32">
        <f t="shared" si="30"/>
        <v>16</v>
      </c>
      <c r="H218" s="32">
        <f t="shared" ref="H218:H285" si="39">G218/4</f>
        <v>4</v>
      </c>
      <c r="I218" s="32">
        <v>1500</v>
      </c>
      <c r="J218" s="58">
        <f t="shared" si="32"/>
        <v>6000</v>
      </c>
      <c r="K218" s="32">
        <v>2</v>
      </c>
      <c r="L218" s="32" t="s">
        <v>204</v>
      </c>
      <c r="M218" s="32" t="s">
        <v>146</v>
      </c>
      <c r="N218" s="32" t="s">
        <v>241</v>
      </c>
      <c r="O218" s="32">
        <f t="shared" si="31"/>
        <v>16</v>
      </c>
      <c r="P218" s="32">
        <v>100</v>
      </c>
      <c r="Q218" s="32">
        <v>6550</v>
      </c>
      <c r="R218" s="39">
        <f t="shared" si="33"/>
        <v>104800</v>
      </c>
      <c r="S218" s="32">
        <v>33</v>
      </c>
      <c r="T218" s="32">
        <v>56</v>
      </c>
      <c r="U218" s="39">
        <f t="shared" si="38"/>
        <v>58688</v>
      </c>
      <c r="V218" s="39">
        <f t="shared" si="34"/>
        <v>46112</v>
      </c>
      <c r="W218" s="63">
        <f t="shared" si="35"/>
        <v>52112</v>
      </c>
      <c r="X218" s="63">
        <f t="shared" si="36"/>
        <v>52112</v>
      </c>
      <c r="Z218" s="63">
        <f t="shared" si="37"/>
        <v>52112</v>
      </c>
      <c r="AA218" s="38">
        <v>0.02</v>
      </c>
      <c r="AB218" s="32" t="s">
        <v>342</v>
      </c>
      <c r="AC218" s="32" t="s">
        <v>343</v>
      </c>
      <c r="AD218" s="32" t="s">
        <v>342</v>
      </c>
      <c r="AE218" s="32" t="s">
        <v>343</v>
      </c>
    </row>
    <row r="219" spans="1:31" x14ac:dyDescent="0.45">
      <c r="D219" s="32">
        <v>3</v>
      </c>
      <c r="E219" s="89">
        <v>4</v>
      </c>
      <c r="F219" s="89">
        <v>4</v>
      </c>
      <c r="G219" s="32">
        <f t="shared" si="30"/>
        <v>16</v>
      </c>
      <c r="H219" s="32">
        <f t="shared" si="39"/>
        <v>4</v>
      </c>
      <c r="I219" s="32">
        <v>1500</v>
      </c>
      <c r="J219" s="58">
        <f t="shared" si="32"/>
        <v>6000</v>
      </c>
      <c r="K219" s="32">
        <v>3</v>
      </c>
      <c r="L219" s="32" t="s">
        <v>204</v>
      </c>
      <c r="M219" s="32" t="s">
        <v>146</v>
      </c>
      <c r="N219" s="32" t="s">
        <v>201</v>
      </c>
      <c r="O219" s="32">
        <f t="shared" si="31"/>
        <v>16</v>
      </c>
      <c r="P219" s="32">
        <v>100</v>
      </c>
      <c r="Q219" s="32">
        <v>6550</v>
      </c>
      <c r="R219" s="39">
        <f t="shared" si="33"/>
        <v>104800</v>
      </c>
      <c r="S219" s="32">
        <v>33</v>
      </c>
      <c r="T219" s="32">
        <v>56</v>
      </c>
      <c r="U219" s="39">
        <f t="shared" si="38"/>
        <v>58688</v>
      </c>
      <c r="V219" s="39">
        <f t="shared" si="34"/>
        <v>46112</v>
      </c>
      <c r="W219" s="63">
        <f t="shared" si="35"/>
        <v>52112</v>
      </c>
      <c r="X219" s="63">
        <f t="shared" si="36"/>
        <v>52112</v>
      </c>
      <c r="Z219" s="63">
        <f t="shared" si="37"/>
        <v>52112</v>
      </c>
      <c r="AA219" s="38">
        <v>0.3</v>
      </c>
      <c r="AB219" s="32" t="s">
        <v>342</v>
      </c>
      <c r="AC219" s="32" t="s">
        <v>343</v>
      </c>
      <c r="AD219" s="32" t="s">
        <v>342</v>
      </c>
      <c r="AE219" s="32" t="s">
        <v>343</v>
      </c>
    </row>
    <row r="220" spans="1:31" s="46" customFormat="1" ht="20.25" thickBot="1" x14ac:dyDescent="0.5">
      <c r="D220" s="46">
        <v>1</v>
      </c>
      <c r="E220" s="91"/>
      <c r="F220" s="91"/>
      <c r="G220" s="46">
        <v>612</v>
      </c>
      <c r="H220" s="46">
        <v>153</v>
      </c>
      <c r="I220" s="46">
        <v>1500</v>
      </c>
      <c r="J220" s="59">
        <f t="shared" si="32"/>
        <v>229500</v>
      </c>
      <c r="R220" s="47">
        <f t="shared" si="33"/>
        <v>0</v>
      </c>
      <c r="U220" s="47">
        <f t="shared" si="38"/>
        <v>0</v>
      </c>
      <c r="V220" s="47">
        <f t="shared" si="34"/>
        <v>0</v>
      </c>
      <c r="W220" s="64">
        <f t="shared" si="35"/>
        <v>229500</v>
      </c>
      <c r="X220" s="64">
        <f t="shared" si="36"/>
        <v>229500</v>
      </c>
      <c r="Z220" s="64">
        <f t="shared" si="37"/>
        <v>229500</v>
      </c>
      <c r="AA220" s="48">
        <v>0.01</v>
      </c>
      <c r="AB220" s="46" t="s">
        <v>342</v>
      </c>
      <c r="AC220" s="46" t="s">
        <v>343</v>
      </c>
      <c r="AD220" s="82"/>
      <c r="AE220" s="82"/>
    </row>
    <row r="221" spans="1:31" x14ac:dyDescent="0.45">
      <c r="A221" s="32">
        <v>80</v>
      </c>
      <c r="B221" s="32" t="s">
        <v>143</v>
      </c>
      <c r="C221" s="32">
        <v>3080</v>
      </c>
      <c r="D221" s="32">
        <v>3</v>
      </c>
      <c r="E221" s="89">
        <v>10</v>
      </c>
      <c r="F221" s="89">
        <v>15</v>
      </c>
      <c r="G221" s="32">
        <f t="shared" ref="G221:G288" si="40">E221*F221</f>
        <v>150</v>
      </c>
      <c r="H221" s="32">
        <f t="shared" si="39"/>
        <v>37.5</v>
      </c>
      <c r="I221" s="32">
        <v>2500</v>
      </c>
      <c r="J221" s="58">
        <f t="shared" si="32"/>
        <v>93750</v>
      </c>
      <c r="K221" s="32">
        <v>1</v>
      </c>
      <c r="L221" s="32" t="s">
        <v>204</v>
      </c>
      <c r="M221" s="32" t="s">
        <v>146</v>
      </c>
      <c r="N221" s="32" t="s">
        <v>241</v>
      </c>
      <c r="O221" s="32">
        <f t="shared" si="31"/>
        <v>150</v>
      </c>
      <c r="P221" s="32">
        <v>100</v>
      </c>
      <c r="Q221" s="32">
        <v>6550</v>
      </c>
      <c r="R221" s="39">
        <f t="shared" si="33"/>
        <v>982500</v>
      </c>
      <c r="S221" s="32">
        <v>43</v>
      </c>
      <c r="T221" s="32">
        <v>76</v>
      </c>
      <c r="U221" s="39">
        <f t="shared" si="38"/>
        <v>746700</v>
      </c>
      <c r="V221" s="39">
        <f t="shared" si="34"/>
        <v>235800</v>
      </c>
      <c r="W221" s="63">
        <f t="shared" si="35"/>
        <v>329550</v>
      </c>
      <c r="X221" s="63">
        <f t="shared" si="36"/>
        <v>329550</v>
      </c>
      <c r="Z221" s="63">
        <f t="shared" si="37"/>
        <v>329550</v>
      </c>
      <c r="AA221" s="38">
        <v>0.02</v>
      </c>
      <c r="AB221" s="32" t="s">
        <v>344</v>
      </c>
      <c r="AC221" s="32" t="s">
        <v>345</v>
      </c>
      <c r="AD221" s="32" t="s">
        <v>344</v>
      </c>
      <c r="AE221" s="32" t="s">
        <v>345</v>
      </c>
    </row>
    <row r="222" spans="1:31" s="46" customFormat="1" ht="20.25" thickBot="1" x14ac:dyDescent="0.5">
      <c r="D222" s="46">
        <v>1</v>
      </c>
      <c r="E222" s="91"/>
      <c r="F222" s="91"/>
      <c r="G222" s="46">
        <v>234</v>
      </c>
      <c r="H222" s="46">
        <v>58.5</v>
      </c>
      <c r="I222" s="46">
        <v>2500</v>
      </c>
      <c r="J222" s="59">
        <f t="shared" si="32"/>
        <v>146250</v>
      </c>
      <c r="R222" s="47">
        <f t="shared" si="33"/>
        <v>0</v>
      </c>
      <c r="U222" s="47">
        <f t="shared" si="38"/>
        <v>0</v>
      </c>
      <c r="V222" s="47">
        <f t="shared" si="34"/>
        <v>0</v>
      </c>
      <c r="W222" s="64">
        <f t="shared" si="35"/>
        <v>146250</v>
      </c>
      <c r="X222" s="64">
        <f t="shared" si="36"/>
        <v>146250</v>
      </c>
      <c r="Z222" s="64">
        <f t="shared" si="37"/>
        <v>146250</v>
      </c>
      <c r="AA222" s="48">
        <v>0.01</v>
      </c>
      <c r="AB222" s="46" t="s">
        <v>344</v>
      </c>
      <c r="AC222" s="46" t="s">
        <v>345</v>
      </c>
      <c r="AD222" s="82"/>
      <c r="AE222" s="82"/>
    </row>
    <row r="223" spans="1:31" x14ac:dyDescent="0.45">
      <c r="A223" s="32">
        <v>81</v>
      </c>
      <c r="B223" s="32" t="s">
        <v>143</v>
      </c>
      <c r="C223" s="32">
        <v>30197</v>
      </c>
      <c r="D223" s="32">
        <v>3</v>
      </c>
      <c r="E223" s="89">
        <v>5</v>
      </c>
      <c r="F223" s="89">
        <v>15</v>
      </c>
      <c r="G223" s="32">
        <f t="shared" si="40"/>
        <v>75</v>
      </c>
      <c r="H223" s="32">
        <f t="shared" si="39"/>
        <v>18.75</v>
      </c>
      <c r="I223" s="32">
        <v>2500</v>
      </c>
      <c r="J223" s="58">
        <f t="shared" si="32"/>
        <v>46875</v>
      </c>
      <c r="K223" s="32">
        <v>1</v>
      </c>
      <c r="L223" s="32" t="s">
        <v>204</v>
      </c>
      <c r="M223" s="32" t="s">
        <v>146</v>
      </c>
      <c r="N223" s="32" t="s">
        <v>201</v>
      </c>
      <c r="O223" s="32">
        <f t="shared" si="31"/>
        <v>75</v>
      </c>
      <c r="P223" s="32">
        <v>100</v>
      </c>
      <c r="Q223" s="32">
        <v>6550</v>
      </c>
      <c r="R223" s="39">
        <f t="shared" si="33"/>
        <v>491250</v>
      </c>
      <c r="S223" s="32">
        <v>1</v>
      </c>
      <c r="T223" s="32">
        <v>1</v>
      </c>
      <c r="U223" s="39">
        <f t="shared" si="38"/>
        <v>4912.5</v>
      </c>
      <c r="V223" s="39">
        <f t="shared" si="34"/>
        <v>486337.5</v>
      </c>
      <c r="W223" s="63">
        <f t="shared" si="35"/>
        <v>533212.5</v>
      </c>
      <c r="X223" s="63">
        <f t="shared" si="36"/>
        <v>533212.5</v>
      </c>
      <c r="Z223" s="63">
        <f t="shared" si="37"/>
        <v>533212.5</v>
      </c>
      <c r="AA223" s="38">
        <v>0.3</v>
      </c>
      <c r="AB223" s="32" t="s">
        <v>346</v>
      </c>
      <c r="AC223" s="32" t="s">
        <v>347</v>
      </c>
      <c r="AD223" s="32" t="s">
        <v>346</v>
      </c>
      <c r="AE223" s="32" t="s">
        <v>347</v>
      </c>
    </row>
    <row r="224" spans="1:31" s="49" customFormat="1" x14ac:dyDescent="0.45">
      <c r="D224" s="49">
        <v>1</v>
      </c>
      <c r="E224" s="89"/>
      <c r="F224" s="89"/>
      <c r="G224" s="49">
        <v>117</v>
      </c>
      <c r="H224" s="49">
        <v>29.25</v>
      </c>
      <c r="I224" s="49">
        <v>2500</v>
      </c>
      <c r="J224" s="60">
        <f t="shared" si="32"/>
        <v>73125</v>
      </c>
      <c r="R224" s="50">
        <f t="shared" si="33"/>
        <v>0</v>
      </c>
      <c r="U224" s="50">
        <f t="shared" si="38"/>
        <v>0</v>
      </c>
      <c r="V224" s="50">
        <f t="shared" si="34"/>
        <v>0</v>
      </c>
      <c r="W224" s="65">
        <f t="shared" si="35"/>
        <v>73125</v>
      </c>
      <c r="X224" s="65">
        <f t="shared" si="36"/>
        <v>73125</v>
      </c>
      <c r="Z224" s="65">
        <f t="shared" si="37"/>
        <v>73125</v>
      </c>
      <c r="AA224" s="51">
        <v>0.3</v>
      </c>
      <c r="AB224" s="49" t="s">
        <v>346</v>
      </c>
      <c r="AC224" s="49" t="s">
        <v>347</v>
      </c>
      <c r="AD224" s="83"/>
      <c r="AE224" s="83"/>
    </row>
    <row r="225" spans="1:31" x14ac:dyDescent="0.45">
      <c r="A225" s="32">
        <v>82</v>
      </c>
      <c r="B225" s="32" t="s">
        <v>143</v>
      </c>
      <c r="C225" s="32">
        <v>1319</v>
      </c>
      <c r="D225" s="32">
        <v>3</v>
      </c>
      <c r="E225" s="89">
        <v>5</v>
      </c>
      <c r="F225" s="89">
        <v>15</v>
      </c>
      <c r="G225" s="32">
        <f t="shared" si="40"/>
        <v>75</v>
      </c>
      <c r="H225" s="32">
        <f t="shared" si="39"/>
        <v>18.75</v>
      </c>
      <c r="I225" s="32">
        <v>2500</v>
      </c>
      <c r="J225" s="58">
        <f t="shared" si="32"/>
        <v>46875</v>
      </c>
      <c r="K225" s="32">
        <v>1</v>
      </c>
      <c r="L225" s="32" t="s">
        <v>204</v>
      </c>
      <c r="M225" s="32" t="s">
        <v>146</v>
      </c>
      <c r="N225" s="32" t="s">
        <v>201</v>
      </c>
      <c r="O225" s="32">
        <f t="shared" si="31"/>
        <v>75</v>
      </c>
      <c r="P225" s="32">
        <v>100</v>
      </c>
      <c r="Q225" s="32">
        <v>6550</v>
      </c>
      <c r="R225" s="39">
        <f t="shared" si="33"/>
        <v>491250</v>
      </c>
      <c r="S225" s="32">
        <v>1</v>
      </c>
      <c r="T225" s="32">
        <v>1</v>
      </c>
      <c r="U225" s="39">
        <f t="shared" si="38"/>
        <v>4912.5</v>
      </c>
      <c r="V225" s="39">
        <f t="shared" si="34"/>
        <v>486337.5</v>
      </c>
      <c r="W225" s="63">
        <f t="shared" si="35"/>
        <v>533212.5</v>
      </c>
      <c r="X225" s="63">
        <f t="shared" si="36"/>
        <v>533212.5</v>
      </c>
      <c r="Z225" s="63">
        <f t="shared" si="37"/>
        <v>533212.5</v>
      </c>
      <c r="AA225" s="38">
        <v>0.3</v>
      </c>
      <c r="AB225" s="32" t="s">
        <v>346</v>
      </c>
      <c r="AC225" s="32" t="s">
        <v>347</v>
      </c>
      <c r="AD225" s="32" t="s">
        <v>346</v>
      </c>
      <c r="AE225" s="32" t="s">
        <v>347</v>
      </c>
    </row>
    <row r="226" spans="1:31" s="46" customFormat="1" ht="20.25" thickBot="1" x14ac:dyDescent="0.5">
      <c r="D226" s="46">
        <v>1</v>
      </c>
      <c r="E226" s="91"/>
      <c r="F226" s="91"/>
      <c r="G226" s="46">
        <v>125</v>
      </c>
      <c r="H226" s="46">
        <v>31.25</v>
      </c>
      <c r="I226" s="46">
        <v>2500</v>
      </c>
      <c r="J226" s="59">
        <f t="shared" si="32"/>
        <v>78125</v>
      </c>
      <c r="R226" s="47">
        <f t="shared" si="33"/>
        <v>0</v>
      </c>
      <c r="U226" s="47">
        <f t="shared" si="38"/>
        <v>0</v>
      </c>
      <c r="V226" s="47">
        <f t="shared" si="34"/>
        <v>0</v>
      </c>
      <c r="W226" s="64">
        <f t="shared" si="35"/>
        <v>78125</v>
      </c>
      <c r="X226" s="64">
        <f t="shared" si="36"/>
        <v>78125</v>
      </c>
      <c r="Z226" s="64">
        <f t="shared" si="37"/>
        <v>78125</v>
      </c>
      <c r="AA226" s="48">
        <v>0.3</v>
      </c>
      <c r="AB226" s="46" t="s">
        <v>346</v>
      </c>
      <c r="AC226" s="46" t="s">
        <v>347</v>
      </c>
      <c r="AD226" s="82"/>
      <c r="AE226" s="82"/>
    </row>
    <row r="227" spans="1:31" x14ac:dyDescent="0.45">
      <c r="A227" s="32">
        <v>83</v>
      </c>
      <c r="B227" s="96" t="s">
        <v>348</v>
      </c>
      <c r="D227" s="32">
        <v>3</v>
      </c>
      <c r="E227" s="89">
        <v>15</v>
      </c>
      <c r="F227" s="89">
        <v>9</v>
      </c>
      <c r="G227" s="32">
        <f t="shared" si="40"/>
        <v>135</v>
      </c>
      <c r="H227" s="32">
        <f t="shared" si="39"/>
        <v>33.75</v>
      </c>
      <c r="I227" s="32">
        <v>2500</v>
      </c>
      <c r="J227" s="58">
        <f t="shared" si="32"/>
        <v>84375</v>
      </c>
      <c r="K227" s="32">
        <v>1</v>
      </c>
      <c r="L227" s="32" t="s">
        <v>223</v>
      </c>
      <c r="M227" s="32" t="s">
        <v>146</v>
      </c>
      <c r="N227" s="32" t="s">
        <v>201</v>
      </c>
      <c r="O227" s="32">
        <f t="shared" si="31"/>
        <v>135</v>
      </c>
      <c r="P227" s="32">
        <v>100</v>
      </c>
      <c r="Q227" s="32">
        <v>6000</v>
      </c>
      <c r="R227" s="39">
        <f t="shared" si="33"/>
        <v>810000</v>
      </c>
      <c r="S227" s="32">
        <v>3</v>
      </c>
      <c r="T227" s="32">
        <v>3</v>
      </c>
      <c r="U227" s="39">
        <f t="shared" si="38"/>
        <v>24300</v>
      </c>
      <c r="V227" s="39">
        <f t="shared" si="34"/>
        <v>785700</v>
      </c>
      <c r="W227" s="63">
        <f t="shared" si="35"/>
        <v>870075</v>
      </c>
      <c r="X227" s="63">
        <f t="shared" si="36"/>
        <v>870075</v>
      </c>
      <c r="Z227" s="63">
        <f t="shared" si="37"/>
        <v>870075</v>
      </c>
      <c r="AA227" s="38">
        <v>0.3</v>
      </c>
      <c r="AB227" s="32" t="s">
        <v>349</v>
      </c>
      <c r="AC227" s="32" t="s">
        <v>350</v>
      </c>
      <c r="AD227" s="55" t="s">
        <v>351</v>
      </c>
      <c r="AE227" s="55" t="s">
        <v>352</v>
      </c>
    </row>
    <row r="228" spans="1:31" x14ac:dyDescent="0.45">
      <c r="D228" s="32">
        <v>3</v>
      </c>
      <c r="E228" s="89">
        <v>6</v>
      </c>
      <c r="F228" s="89">
        <v>6</v>
      </c>
      <c r="G228" s="32">
        <f t="shared" si="40"/>
        <v>36</v>
      </c>
      <c r="H228" s="32">
        <f t="shared" si="39"/>
        <v>9</v>
      </c>
      <c r="I228" s="32">
        <v>2500</v>
      </c>
      <c r="J228" s="58">
        <f t="shared" si="32"/>
        <v>22500</v>
      </c>
      <c r="K228" s="32">
        <v>2</v>
      </c>
      <c r="L228" s="32" t="s">
        <v>223</v>
      </c>
      <c r="M228" s="32" t="s">
        <v>146</v>
      </c>
      <c r="N228" s="32" t="s">
        <v>201</v>
      </c>
      <c r="O228" s="32">
        <f t="shared" si="31"/>
        <v>36</v>
      </c>
      <c r="P228" s="32">
        <v>100</v>
      </c>
      <c r="Q228" s="32">
        <v>6000</v>
      </c>
      <c r="R228" s="39">
        <f t="shared" si="33"/>
        <v>216000</v>
      </c>
      <c r="S228" s="32">
        <v>3</v>
      </c>
      <c r="T228" s="32">
        <v>3</v>
      </c>
      <c r="U228" s="39">
        <f t="shared" si="38"/>
        <v>6480</v>
      </c>
      <c r="V228" s="39">
        <f t="shared" si="34"/>
        <v>209520</v>
      </c>
      <c r="W228" s="63">
        <f t="shared" si="35"/>
        <v>232020</v>
      </c>
      <c r="X228" s="63">
        <f t="shared" si="36"/>
        <v>232020</v>
      </c>
      <c r="Z228" s="63">
        <f t="shared" si="37"/>
        <v>232020</v>
      </c>
      <c r="AA228" s="38">
        <v>0.3</v>
      </c>
      <c r="AB228" s="32" t="s">
        <v>349</v>
      </c>
      <c r="AC228" s="32" t="s">
        <v>350</v>
      </c>
      <c r="AD228" s="55" t="s">
        <v>351</v>
      </c>
      <c r="AE228" s="55" t="s">
        <v>352</v>
      </c>
    </row>
    <row r="229" spans="1:31" x14ac:dyDescent="0.45">
      <c r="D229" s="32">
        <v>2</v>
      </c>
      <c r="E229" s="89">
        <v>7</v>
      </c>
      <c r="F229" s="89">
        <v>8</v>
      </c>
      <c r="G229" s="32">
        <f t="shared" si="40"/>
        <v>56</v>
      </c>
      <c r="H229" s="32">
        <f t="shared" si="39"/>
        <v>14</v>
      </c>
      <c r="I229" s="32">
        <v>2500</v>
      </c>
      <c r="J229" s="58">
        <f t="shared" si="32"/>
        <v>35000</v>
      </c>
      <c r="K229" s="32">
        <v>3</v>
      </c>
      <c r="L229" s="32" t="s">
        <v>204</v>
      </c>
      <c r="M229" s="32" t="s">
        <v>146</v>
      </c>
      <c r="N229" s="32" t="s">
        <v>241</v>
      </c>
      <c r="O229" s="32">
        <f t="shared" ref="O229:O297" si="41">H229*4</f>
        <v>56</v>
      </c>
      <c r="P229" s="32">
        <v>100</v>
      </c>
      <c r="Q229" s="32">
        <v>6550</v>
      </c>
      <c r="R229" s="39">
        <f t="shared" si="33"/>
        <v>366800</v>
      </c>
      <c r="S229" s="32">
        <v>10</v>
      </c>
      <c r="T229" s="32">
        <v>10</v>
      </c>
      <c r="U229" s="39">
        <f t="shared" si="38"/>
        <v>36680</v>
      </c>
      <c r="V229" s="39">
        <f t="shared" si="34"/>
        <v>330120</v>
      </c>
      <c r="W229" s="63">
        <f t="shared" si="35"/>
        <v>365120</v>
      </c>
      <c r="X229" s="63">
        <f t="shared" si="36"/>
        <v>365120</v>
      </c>
      <c r="Z229" s="63">
        <f t="shared" si="37"/>
        <v>365120</v>
      </c>
      <c r="AA229" s="38">
        <v>0.01</v>
      </c>
      <c r="AB229" s="32" t="s">
        <v>349</v>
      </c>
      <c r="AC229" s="32" t="s">
        <v>350</v>
      </c>
      <c r="AD229" s="55" t="s">
        <v>351</v>
      </c>
      <c r="AE229" s="55" t="s">
        <v>352</v>
      </c>
    </row>
    <row r="230" spans="1:31" s="46" customFormat="1" ht="20.25" thickBot="1" x14ac:dyDescent="0.5">
      <c r="D230" s="46">
        <v>1</v>
      </c>
      <c r="E230" s="91"/>
      <c r="F230" s="91"/>
      <c r="G230" s="46">
        <f t="shared" si="40"/>
        <v>0</v>
      </c>
      <c r="H230" s="46">
        <f t="shared" si="39"/>
        <v>0</v>
      </c>
      <c r="J230" s="59">
        <f t="shared" si="32"/>
        <v>0</v>
      </c>
      <c r="O230" s="46">
        <f t="shared" si="41"/>
        <v>0</v>
      </c>
      <c r="P230" s="46">
        <v>100</v>
      </c>
      <c r="R230" s="47">
        <f t="shared" si="33"/>
        <v>0</v>
      </c>
      <c r="U230" s="47">
        <f t="shared" si="38"/>
        <v>0</v>
      </c>
      <c r="V230" s="47">
        <f t="shared" si="34"/>
        <v>0</v>
      </c>
      <c r="W230" s="64">
        <f t="shared" si="35"/>
        <v>0</v>
      </c>
      <c r="X230" s="64">
        <f t="shared" si="36"/>
        <v>0</v>
      </c>
      <c r="Z230" s="64">
        <f t="shared" si="37"/>
        <v>0</v>
      </c>
      <c r="AA230" s="48">
        <v>0.3</v>
      </c>
      <c r="AB230" s="46" t="s">
        <v>349</v>
      </c>
      <c r="AC230" s="46" t="s">
        <v>350</v>
      </c>
      <c r="AD230" s="82"/>
      <c r="AE230" s="82"/>
    </row>
    <row r="231" spans="1:31" x14ac:dyDescent="0.45">
      <c r="A231" s="32">
        <v>84</v>
      </c>
      <c r="B231" s="32" t="s">
        <v>143</v>
      </c>
      <c r="C231" s="32">
        <v>1202</v>
      </c>
      <c r="D231" s="32">
        <v>3</v>
      </c>
      <c r="E231" s="89">
        <v>10</v>
      </c>
      <c r="F231" s="89">
        <v>20</v>
      </c>
      <c r="G231" s="32">
        <f t="shared" si="40"/>
        <v>200</v>
      </c>
      <c r="H231" s="32">
        <f t="shared" si="39"/>
        <v>50</v>
      </c>
      <c r="I231" s="32">
        <v>2500</v>
      </c>
      <c r="J231" s="58">
        <f t="shared" si="32"/>
        <v>125000</v>
      </c>
      <c r="K231" s="32">
        <v>1</v>
      </c>
      <c r="L231" s="32" t="s">
        <v>200</v>
      </c>
      <c r="M231" s="32" t="s">
        <v>146</v>
      </c>
      <c r="N231" s="32" t="s">
        <v>201</v>
      </c>
      <c r="O231" s="32">
        <f t="shared" si="41"/>
        <v>200</v>
      </c>
      <c r="P231" s="32">
        <v>100</v>
      </c>
      <c r="Q231" s="32">
        <v>6650</v>
      </c>
      <c r="R231" s="39">
        <f t="shared" si="33"/>
        <v>1330000</v>
      </c>
      <c r="S231" s="32">
        <v>10</v>
      </c>
      <c r="T231" s="32">
        <v>10</v>
      </c>
      <c r="U231" s="39">
        <f t="shared" si="38"/>
        <v>133000</v>
      </c>
      <c r="V231" s="39">
        <f t="shared" si="34"/>
        <v>1197000</v>
      </c>
      <c r="W231" s="63">
        <f t="shared" si="35"/>
        <v>1322000</v>
      </c>
      <c r="X231" s="63">
        <f t="shared" si="36"/>
        <v>1322000</v>
      </c>
      <c r="Z231" s="63">
        <f t="shared" si="37"/>
        <v>1322000</v>
      </c>
      <c r="AA231" s="38">
        <v>0.3</v>
      </c>
      <c r="AB231" s="32" t="s">
        <v>353</v>
      </c>
      <c r="AC231" s="32" t="s">
        <v>354</v>
      </c>
      <c r="AD231" s="32" t="s">
        <v>353</v>
      </c>
      <c r="AE231" s="32" t="s">
        <v>354</v>
      </c>
    </row>
    <row r="232" spans="1:31" x14ac:dyDescent="0.45">
      <c r="D232" s="32">
        <v>3</v>
      </c>
      <c r="E232" s="89">
        <v>5</v>
      </c>
      <c r="F232" s="89">
        <v>4</v>
      </c>
      <c r="G232" s="32">
        <f t="shared" si="40"/>
        <v>20</v>
      </c>
      <c r="H232" s="32">
        <f t="shared" si="39"/>
        <v>5</v>
      </c>
      <c r="I232" s="32">
        <v>2500</v>
      </c>
      <c r="J232" s="58">
        <f t="shared" si="32"/>
        <v>12500</v>
      </c>
      <c r="K232" s="32">
        <v>2</v>
      </c>
      <c r="L232" s="32" t="s">
        <v>204</v>
      </c>
      <c r="M232" s="32" t="s">
        <v>146</v>
      </c>
      <c r="N232" s="32" t="s">
        <v>201</v>
      </c>
      <c r="O232" s="32">
        <f t="shared" si="41"/>
        <v>20</v>
      </c>
      <c r="P232" s="32">
        <v>100</v>
      </c>
      <c r="Q232" s="32">
        <v>6550</v>
      </c>
      <c r="R232" s="39">
        <f t="shared" si="33"/>
        <v>131000</v>
      </c>
      <c r="S232" s="32">
        <v>10</v>
      </c>
      <c r="T232" s="32">
        <v>10</v>
      </c>
      <c r="U232" s="39">
        <f t="shared" si="38"/>
        <v>13100</v>
      </c>
      <c r="V232" s="39">
        <f t="shared" si="34"/>
        <v>117900</v>
      </c>
      <c r="W232" s="63">
        <f t="shared" si="35"/>
        <v>130400</v>
      </c>
      <c r="X232" s="63">
        <f t="shared" si="36"/>
        <v>130400</v>
      </c>
      <c r="Z232" s="63">
        <f t="shared" si="37"/>
        <v>130400</v>
      </c>
      <c r="AA232" s="38">
        <v>0.3</v>
      </c>
      <c r="AB232" s="32" t="s">
        <v>353</v>
      </c>
      <c r="AC232" s="32" t="s">
        <v>354</v>
      </c>
      <c r="AD232" s="32"/>
      <c r="AE232" s="32"/>
    </row>
    <row r="233" spans="1:31" s="46" customFormat="1" ht="20.25" thickBot="1" x14ac:dyDescent="0.5">
      <c r="D233" s="46">
        <v>1</v>
      </c>
      <c r="E233" s="91"/>
      <c r="F233" s="91"/>
      <c r="G233" s="46">
        <v>140</v>
      </c>
      <c r="H233" s="46">
        <v>35</v>
      </c>
      <c r="I233" s="46">
        <v>2500</v>
      </c>
      <c r="J233" s="59">
        <f t="shared" si="32"/>
        <v>87500</v>
      </c>
      <c r="R233" s="47">
        <f t="shared" si="33"/>
        <v>0</v>
      </c>
      <c r="U233" s="47">
        <f t="shared" si="38"/>
        <v>0</v>
      </c>
      <c r="V233" s="47">
        <f t="shared" si="34"/>
        <v>0</v>
      </c>
      <c r="W233" s="64">
        <f t="shared" si="35"/>
        <v>87500</v>
      </c>
      <c r="X233" s="64">
        <f t="shared" si="36"/>
        <v>87500</v>
      </c>
      <c r="Z233" s="64">
        <f t="shared" si="37"/>
        <v>87500</v>
      </c>
      <c r="AA233" s="48">
        <v>0.01</v>
      </c>
      <c r="AB233" s="46" t="s">
        <v>353</v>
      </c>
      <c r="AC233" s="46" t="s">
        <v>354</v>
      </c>
      <c r="AD233" s="82"/>
      <c r="AE233" s="82"/>
    </row>
    <row r="234" spans="1:31" x14ac:dyDescent="0.45">
      <c r="A234" s="32">
        <v>85</v>
      </c>
      <c r="B234" s="32" t="s">
        <v>246</v>
      </c>
      <c r="D234" s="32">
        <v>3</v>
      </c>
      <c r="E234" s="89">
        <v>80</v>
      </c>
      <c r="F234" s="89">
        <v>20</v>
      </c>
      <c r="G234" s="32">
        <f t="shared" si="40"/>
        <v>1600</v>
      </c>
      <c r="H234" s="32">
        <f t="shared" si="39"/>
        <v>400</v>
      </c>
      <c r="I234" s="32">
        <v>2500</v>
      </c>
      <c r="J234" s="58">
        <f t="shared" si="32"/>
        <v>1000000</v>
      </c>
      <c r="R234" s="39">
        <f t="shared" si="33"/>
        <v>0</v>
      </c>
      <c r="U234" s="39">
        <f t="shared" si="38"/>
        <v>0</v>
      </c>
      <c r="V234" s="39">
        <f t="shared" si="34"/>
        <v>0</v>
      </c>
      <c r="W234" s="63">
        <f t="shared" si="35"/>
        <v>1000000</v>
      </c>
      <c r="X234" s="63">
        <f t="shared" si="36"/>
        <v>1000000</v>
      </c>
      <c r="Z234" s="63">
        <f t="shared" si="37"/>
        <v>1000000</v>
      </c>
      <c r="AA234" s="38">
        <v>0.3</v>
      </c>
      <c r="AB234" s="32" t="s">
        <v>349</v>
      </c>
      <c r="AC234" s="32" t="s">
        <v>357</v>
      </c>
      <c r="AD234" s="55" t="s">
        <v>355</v>
      </c>
      <c r="AE234" s="55" t="s">
        <v>356</v>
      </c>
    </row>
    <row r="235" spans="1:31" s="46" customFormat="1" ht="20.25" thickBot="1" x14ac:dyDescent="0.5">
      <c r="E235" s="91"/>
      <c r="F235" s="91"/>
      <c r="G235" s="46">
        <f t="shared" si="40"/>
        <v>0</v>
      </c>
      <c r="H235" s="46">
        <f t="shared" si="39"/>
        <v>0</v>
      </c>
      <c r="J235" s="59">
        <f t="shared" si="32"/>
        <v>0</v>
      </c>
      <c r="O235" s="46">
        <f t="shared" si="41"/>
        <v>0</v>
      </c>
      <c r="P235" s="46">
        <v>100</v>
      </c>
      <c r="R235" s="47">
        <f t="shared" si="33"/>
        <v>0</v>
      </c>
      <c r="U235" s="47">
        <f t="shared" si="38"/>
        <v>0</v>
      </c>
      <c r="V235" s="47">
        <f t="shared" si="34"/>
        <v>0</v>
      </c>
      <c r="W235" s="64">
        <f t="shared" si="35"/>
        <v>0</v>
      </c>
      <c r="X235" s="64">
        <f t="shared" si="36"/>
        <v>0</v>
      </c>
      <c r="Z235" s="64">
        <f t="shared" si="37"/>
        <v>0</v>
      </c>
      <c r="AA235" s="48">
        <v>0.3</v>
      </c>
      <c r="AD235" s="82"/>
      <c r="AE235" s="82"/>
    </row>
    <row r="236" spans="1:31" x14ac:dyDescent="0.45">
      <c r="A236" s="32">
        <v>86</v>
      </c>
      <c r="B236" s="32" t="s">
        <v>143</v>
      </c>
      <c r="C236" s="32">
        <v>12291</v>
      </c>
      <c r="D236" s="32">
        <v>2</v>
      </c>
      <c r="E236" s="89">
        <v>8</v>
      </c>
      <c r="F236" s="89">
        <v>12</v>
      </c>
      <c r="G236" s="32">
        <f t="shared" si="40"/>
        <v>96</v>
      </c>
      <c r="H236" s="32">
        <f t="shared" si="39"/>
        <v>24</v>
      </c>
      <c r="I236" s="32">
        <v>1550</v>
      </c>
      <c r="J236" s="58">
        <f t="shared" si="32"/>
        <v>37200</v>
      </c>
      <c r="K236" s="32">
        <v>1</v>
      </c>
      <c r="L236" s="32" t="s">
        <v>204</v>
      </c>
      <c r="M236" s="32" t="s">
        <v>146</v>
      </c>
      <c r="N236" s="32" t="s">
        <v>241</v>
      </c>
      <c r="O236" s="32">
        <f t="shared" si="41"/>
        <v>96</v>
      </c>
      <c r="P236" s="32">
        <v>100</v>
      </c>
      <c r="Q236" s="32">
        <v>6550</v>
      </c>
      <c r="R236" s="39">
        <f t="shared" si="33"/>
        <v>628800</v>
      </c>
      <c r="S236" s="32">
        <v>13</v>
      </c>
      <c r="T236" s="32">
        <v>16</v>
      </c>
      <c r="U236" s="39">
        <f t="shared" si="38"/>
        <v>100608</v>
      </c>
      <c r="V236" s="39">
        <f t="shared" si="34"/>
        <v>528192</v>
      </c>
      <c r="W236" s="63">
        <f t="shared" si="35"/>
        <v>565392</v>
      </c>
      <c r="X236" s="63">
        <f t="shared" si="36"/>
        <v>565392</v>
      </c>
      <c r="Z236" s="63">
        <f t="shared" si="37"/>
        <v>565392</v>
      </c>
      <c r="AA236" s="38">
        <v>0.01</v>
      </c>
      <c r="AB236" s="32" t="s">
        <v>358</v>
      </c>
      <c r="AC236" s="32" t="s">
        <v>359</v>
      </c>
      <c r="AD236" s="32" t="s">
        <v>358</v>
      </c>
      <c r="AE236" s="32" t="s">
        <v>359</v>
      </c>
    </row>
    <row r="237" spans="1:31" x14ac:dyDescent="0.45">
      <c r="D237" s="32">
        <v>3</v>
      </c>
      <c r="E237" s="89">
        <v>25</v>
      </c>
      <c r="F237" s="89">
        <v>9</v>
      </c>
      <c r="G237" s="32">
        <f t="shared" si="40"/>
        <v>225</v>
      </c>
      <c r="H237" s="32">
        <f t="shared" si="39"/>
        <v>56.25</v>
      </c>
      <c r="I237" s="32">
        <v>1550</v>
      </c>
      <c r="J237" s="58">
        <f t="shared" si="32"/>
        <v>87187.5</v>
      </c>
      <c r="K237" s="32">
        <v>2</v>
      </c>
      <c r="L237" s="32" t="s">
        <v>204</v>
      </c>
      <c r="M237" s="32" t="s">
        <v>146</v>
      </c>
      <c r="N237" s="32" t="s">
        <v>201</v>
      </c>
      <c r="O237" s="32">
        <f t="shared" si="41"/>
        <v>225</v>
      </c>
      <c r="P237" s="32">
        <v>100</v>
      </c>
      <c r="Q237" s="32">
        <v>6550</v>
      </c>
      <c r="R237" s="39">
        <f t="shared" si="33"/>
        <v>1473750</v>
      </c>
      <c r="S237" s="32">
        <v>13</v>
      </c>
      <c r="T237" s="32">
        <v>16</v>
      </c>
      <c r="U237" s="39">
        <f t="shared" si="38"/>
        <v>235800</v>
      </c>
      <c r="V237" s="39">
        <f t="shared" si="34"/>
        <v>1237950</v>
      </c>
      <c r="W237" s="63">
        <f t="shared" si="35"/>
        <v>1325137.5</v>
      </c>
      <c r="X237" s="63">
        <f t="shared" si="36"/>
        <v>1325137.5</v>
      </c>
      <c r="Z237" s="63">
        <f t="shared" si="37"/>
        <v>1325137.5</v>
      </c>
      <c r="AA237" s="38">
        <v>0.3</v>
      </c>
      <c r="AB237" s="32" t="s">
        <v>358</v>
      </c>
      <c r="AC237" s="32" t="s">
        <v>359</v>
      </c>
      <c r="AD237" s="55" t="s">
        <v>361</v>
      </c>
      <c r="AE237" s="32" t="s">
        <v>360</v>
      </c>
    </row>
    <row r="238" spans="1:31" s="46" customFormat="1" ht="20.25" thickBot="1" x14ac:dyDescent="0.5">
      <c r="D238" s="46">
        <v>1</v>
      </c>
      <c r="E238" s="91"/>
      <c r="F238" s="91"/>
      <c r="G238" s="46">
        <v>8263</v>
      </c>
      <c r="H238" s="46">
        <v>2065.75</v>
      </c>
      <c r="I238" s="46">
        <v>1550</v>
      </c>
      <c r="J238" s="59">
        <f t="shared" si="32"/>
        <v>3201912.5</v>
      </c>
      <c r="R238" s="47">
        <f t="shared" si="33"/>
        <v>0</v>
      </c>
      <c r="U238" s="47">
        <f t="shared" si="38"/>
        <v>0</v>
      </c>
      <c r="V238" s="47">
        <f t="shared" si="34"/>
        <v>0</v>
      </c>
      <c r="W238" s="64">
        <f t="shared" si="35"/>
        <v>3201912.5</v>
      </c>
      <c r="X238" s="64">
        <f t="shared" si="36"/>
        <v>3201912.5</v>
      </c>
      <c r="Z238" s="64">
        <f t="shared" si="37"/>
        <v>3201912.5</v>
      </c>
      <c r="AA238" s="48">
        <v>0.01</v>
      </c>
      <c r="AB238" s="46" t="s">
        <v>358</v>
      </c>
      <c r="AC238" s="46" t="s">
        <v>359</v>
      </c>
      <c r="AD238" s="82"/>
      <c r="AE238" s="82"/>
    </row>
    <row r="239" spans="1:31" x14ac:dyDescent="0.45">
      <c r="A239" s="32">
        <v>87</v>
      </c>
      <c r="B239" s="32" t="s">
        <v>143</v>
      </c>
      <c r="C239" s="32">
        <v>31419</v>
      </c>
      <c r="D239" s="32">
        <v>2</v>
      </c>
      <c r="E239" s="89">
        <v>9</v>
      </c>
      <c r="F239" s="89">
        <v>9</v>
      </c>
      <c r="G239" s="32">
        <f t="shared" si="40"/>
        <v>81</v>
      </c>
      <c r="H239" s="32">
        <f t="shared" si="39"/>
        <v>20.25</v>
      </c>
      <c r="I239" s="32">
        <v>1550</v>
      </c>
      <c r="J239" s="58">
        <f t="shared" si="32"/>
        <v>31387.5</v>
      </c>
      <c r="K239" s="32">
        <v>1</v>
      </c>
      <c r="L239" s="32" t="s">
        <v>204</v>
      </c>
      <c r="M239" s="32" t="s">
        <v>146</v>
      </c>
      <c r="N239" s="32" t="s">
        <v>241</v>
      </c>
      <c r="O239" s="32">
        <f t="shared" si="41"/>
        <v>81</v>
      </c>
      <c r="P239" s="32">
        <v>100</v>
      </c>
      <c r="Q239" s="32">
        <v>6550</v>
      </c>
      <c r="R239" s="39">
        <f t="shared" si="33"/>
        <v>530550</v>
      </c>
      <c r="S239" s="32">
        <v>3</v>
      </c>
      <c r="T239" s="32">
        <v>3</v>
      </c>
      <c r="U239" s="39">
        <f t="shared" si="38"/>
        <v>15916.5</v>
      </c>
      <c r="V239" s="39">
        <f t="shared" si="34"/>
        <v>514633.5</v>
      </c>
      <c r="W239" s="63">
        <f t="shared" si="35"/>
        <v>546021</v>
      </c>
      <c r="X239" s="63">
        <f t="shared" si="36"/>
        <v>546021</v>
      </c>
      <c r="Z239" s="63">
        <f t="shared" si="37"/>
        <v>546021</v>
      </c>
      <c r="AA239" s="38">
        <v>0.01</v>
      </c>
      <c r="AB239" s="32" t="s">
        <v>362</v>
      </c>
      <c r="AC239" s="32" t="s">
        <v>363</v>
      </c>
      <c r="AD239" s="32" t="s">
        <v>362</v>
      </c>
      <c r="AE239" s="32" t="s">
        <v>363</v>
      </c>
    </row>
    <row r="240" spans="1:31" x14ac:dyDescent="0.45">
      <c r="D240" s="32">
        <v>3</v>
      </c>
      <c r="E240" s="89">
        <v>6</v>
      </c>
      <c r="F240" s="89">
        <v>25</v>
      </c>
      <c r="G240" s="32">
        <f t="shared" si="40"/>
        <v>150</v>
      </c>
      <c r="H240" s="32">
        <f t="shared" si="39"/>
        <v>37.5</v>
      </c>
      <c r="I240" s="32">
        <v>1550</v>
      </c>
      <c r="J240" s="58">
        <f t="shared" si="32"/>
        <v>58125</v>
      </c>
      <c r="K240" s="32">
        <v>2</v>
      </c>
      <c r="L240" s="32" t="s">
        <v>223</v>
      </c>
      <c r="M240" s="32" t="s">
        <v>146</v>
      </c>
      <c r="N240" s="32" t="s">
        <v>201</v>
      </c>
      <c r="O240" s="32">
        <f t="shared" si="41"/>
        <v>150</v>
      </c>
      <c r="P240" s="32">
        <v>100</v>
      </c>
      <c r="Q240" s="32">
        <v>6000</v>
      </c>
      <c r="R240" s="39">
        <f t="shared" si="33"/>
        <v>900000</v>
      </c>
      <c r="S240" s="32">
        <v>2</v>
      </c>
      <c r="T240" s="32">
        <v>2</v>
      </c>
      <c r="U240" s="39">
        <f t="shared" si="38"/>
        <v>18000</v>
      </c>
      <c r="V240" s="39">
        <f t="shared" si="34"/>
        <v>882000</v>
      </c>
      <c r="W240" s="63">
        <f t="shared" si="35"/>
        <v>940125</v>
      </c>
      <c r="X240" s="63">
        <f t="shared" si="36"/>
        <v>940125</v>
      </c>
      <c r="Z240" s="63">
        <f t="shared" si="37"/>
        <v>940125</v>
      </c>
      <c r="AA240" s="38">
        <v>0.3</v>
      </c>
      <c r="AB240" s="32" t="s">
        <v>362</v>
      </c>
      <c r="AC240" s="32" t="s">
        <v>363</v>
      </c>
      <c r="AD240" s="32" t="s">
        <v>362</v>
      </c>
      <c r="AE240" s="32" t="s">
        <v>363</v>
      </c>
    </row>
    <row r="241" spans="1:31" s="46" customFormat="1" ht="20.25" thickBot="1" x14ac:dyDescent="0.5">
      <c r="E241" s="91"/>
      <c r="F241" s="91"/>
      <c r="G241" s="46">
        <v>2261</v>
      </c>
      <c r="H241" s="46">
        <v>565.25</v>
      </c>
      <c r="I241" s="46">
        <v>1550</v>
      </c>
      <c r="J241" s="59">
        <f t="shared" si="32"/>
        <v>876137.5</v>
      </c>
      <c r="R241" s="47">
        <f t="shared" si="33"/>
        <v>0</v>
      </c>
      <c r="U241" s="47">
        <f t="shared" si="38"/>
        <v>0</v>
      </c>
      <c r="V241" s="47">
        <f t="shared" si="34"/>
        <v>0</v>
      </c>
      <c r="W241" s="64">
        <f t="shared" si="35"/>
        <v>876137.5</v>
      </c>
      <c r="X241" s="64">
        <f t="shared" si="36"/>
        <v>876137.5</v>
      </c>
      <c r="Z241" s="64">
        <f t="shared" si="37"/>
        <v>876137.5</v>
      </c>
      <c r="AA241" s="48">
        <v>0.01</v>
      </c>
      <c r="AB241" s="46" t="s">
        <v>362</v>
      </c>
      <c r="AC241" s="46" t="s">
        <v>363</v>
      </c>
      <c r="AD241" s="82"/>
      <c r="AE241" s="82"/>
    </row>
    <row r="242" spans="1:31" x14ac:dyDescent="0.45">
      <c r="A242" s="32">
        <v>88</v>
      </c>
      <c r="B242" s="32" t="s">
        <v>143</v>
      </c>
      <c r="C242" s="32">
        <v>17040</v>
      </c>
      <c r="D242" s="32">
        <v>3</v>
      </c>
      <c r="E242" s="89">
        <v>12</v>
      </c>
      <c r="F242" s="89">
        <v>10</v>
      </c>
      <c r="G242" s="32">
        <f t="shared" si="40"/>
        <v>120</v>
      </c>
      <c r="H242" s="32">
        <f t="shared" si="39"/>
        <v>30</v>
      </c>
      <c r="I242" s="32">
        <v>1550</v>
      </c>
      <c r="J242" s="58">
        <f t="shared" si="32"/>
        <v>46500</v>
      </c>
      <c r="K242" s="32">
        <v>1</v>
      </c>
      <c r="L242" s="32" t="s">
        <v>145</v>
      </c>
      <c r="M242" s="32" t="s">
        <v>146</v>
      </c>
      <c r="N242" s="32" t="s">
        <v>201</v>
      </c>
      <c r="O242" s="32">
        <f t="shared" si="41"/>
        <v>120</v>
      </c>
      <c r="P242" s="32">
        <v>100</v>
      </c>
      <c r="Q242" s="32">
        <v>7050</v>
      </c>
      <c r="R242" s="39">
        <f t="shared" si="33"/>
        <v>846000</v>
      </c>
      <c r="S242" s="32">
        <v>25</v>
      </c>
      <c r="T242" s="32">
        <v>40</v>
      </c>
      <c r="U242" s="39">
        <f t="shared" si="38"/>
        <v>338400</v>
      </c>
      <c r="V242" s="39">
        <f t="shared" si="34"/>
        <v>507600</v>
      </c>
      <c r="W242" s="63">
        <f t="shared" si="35"/>
        <v>554100</v>
      </c>
      <c r="X242" s="63">
        <f t="shared" si="36"/>
        <v>554100</v>
      </c>
      <c r="Z242" s="63">
        <f t="shared" si="37"/>
        <v>554100</v>
      </c>
      <c r="AA242" s="38">
        <v>0.3</v>
      </c>
      <c r="AB242" s="32" t="s">
        <v>364</v>
      </c>
      <c r="AC242" s="32" t="s">
        <v>365</v>
      </c>
      <c r="AD242" s="32" t="s">
        <v>364</v>
      </c>
      <c r="AE242" s="32" t="s">
        <v>365</v>
      </c>
    </row>
    <row r="243" spans="1:31" x14ac:dyDescent="0.45">
      <c r="D243" s="32">
        <v>2</v>
      </c>
      <c r="E243" s="89">
        <v>4</v>
      </c>
      <c r="F243" s="89">
        <v>7</v>
      </c>
      <c r="G243" s="32">
        <f t="shared" si="40"/>
        <v>28</v>
      </c>
      <c r="H243" s="32">
        <f t="shared" si="39"/>
        <v>7</v>
      </c>
      <c r="I243" s="32">
        <v>1550</v>
      </c>
      <c r="J243" s="58">
        <f t="shared" si="32"/>
        <v>10850</v>
      </c>
      <c r="K243" s="32">
        <v>2</v>
      </c>
      <c r="L243" s="32" t="s">
        <v>418</v>
      </c>
      <c r="M243" s="32" t="s">
        <v>146</v>
      </c>
      <c r="N243" s="32" t="s">
        <v>241</v>
      </c>
      <c r="O243" s="32">
        <v>56</v>
      </c>
      <c r="P243" s="32">
        <v>100</v>
      </c>
      <c r="Q243" s="32">
        <v>6550</v>
      </c>
      <c r="R243" s="39">
        <f t="shared" si="33"/>
        <v>366800</v>
      </c>
      <c r="S243" s="32">
        <v>25</v>
      </c>
      <c r="T243" s="32">
        <v>40</v>
      </c>
      <c r="U243" s="39">
        <f t="shared" si="38"/>
        <v>146720</v>
      </c>
      <c r="V243" s="39">
        <f t="shared" si="34"/>
        <v>220080</v>
      </c>
      <c r="W243" s="63">
        <f t="shared" si="35"/>
        <v>230930</v>
      </c>
      <c r="X243" s="63">
        <f t="shared" si="36"/>
        <v>230930</v>
      </c>
      <c r="Z243" s="63">
        <f t="shared" si="37"/>
        <v>230930</v>
      </c>
      <c r="AA243" s="38">
        <v>0.3</v>
      </c>
      <c r="AB243" s="32" t="s">
        <v>364</v>
      </c>
      <c r="AC243" s="32" t="s">
        <v>365</v>
      </c>
      <c r="AD243" s="32" t="s">
        <v>364</v>
      </c>
      <c r="AE243" s="32" t="s">
        <v>365</v>
      </c>
    </row>
    <row r="244" spans="1:31" x14ac:dyDescent="0.45">
      <c r="D244" s="32">
        <v>2</v>
      </c>
      <c r="E244" s="89">
        <v>4</v>
      </c>
      <c r="F244" s="89">
        <v>7</v>
      </c>
      <c r="G244" s="32">
        <f t="shared" si="40"/>
        <v>28</v>
      </c>
      <c r="H244" s="32">
        <f t="shared" si="39"/>
        <v>7</v>
      </c>
      <c r="I244" s="32">
        <v>1550</v>
      </c>
      <c r="J244" s="58">
        <f t="shared" si="32"/>
        <v>10850</v>
      </c>
      <c r="K244" s="32">
        <v>3</v>
      </c>
      <c r="L244" s="32" t="s">
        <v>418</v>
      </c>
      <c r="M244" s="32" t="s">
        <v>146</v>
      </c>
      <c r="N244" s="32" t="s">
        <v>241</v>
      </c>
      <c r="O244" s="32">
        <v>56</v>
      </c>
      <c r="P244" s="32">
        <v>100</v>
      </c>
      <c r="Q244" s="32">
        <v>6550</v>
      </c>
      <c r="R244" s="39">
        <f t="shared" si="33"/>
        <v>366800</v>
      </c>
      <c r="S244" s="32">
        <v>25</v>
      </c>
      <c r="T244" s="32">
        <v>40</v>
      </c>
      <c r="U244" s="39">
        <f t="shared" si="38"/>
        <v>146720</v>
      </c>
      <c r="V244" s="39">
        <f t="shared" si="34"/>
        <v>220080</v>
      </c>
      <c r="W244" s="63">
        <f t="shared" si="35"/>
        <v>230930</v>
      </c>
      <c r="X244" s="63">
        <f t="shared" si="36"/>
        <v>230930</v>
      </c>
      <c r="Z244" s="63">
        <f t="shared" si="37"/>
        <v>230930</v>
      </c>
      <c r="AA244" s="38">
        <v>0.3</v>
      </c>
      <c r="AB244" s="32" t="s">
        <v>364</v>
      </c>
      <c r="AC244" s="32" t="s">
        <v>365</v>
      </c>
      <c r="AD244" s="32" t="s">
        <v>364</v>
      </c>
      <c r="AE244" s="32" t="s">
        <v>365</v>
      </c>
    </row>
    <row r="245" spans="1:31" s="46" customFormat="1" ht="20.25" thickBot="1" x14ac:dyDescent="0.5">
      <c r="D245" s="46">
        <v>1</v>
      </c>
      <c r="E245" s="91"/>
      <c r="F245" s="91"/>
      <c r="G245" s="46">
        <v>1416</v>
      </c>
      <c r="H245" s="46">
        <v>354</v>
      </c>
      <c r="I245" s="46">
        <v>1550</v>
      </c>
      <c r="J245" s="59">
        <f t="shared" si="32"/>
        <v>548700</v>
      </c>
      <c r="R245" s="47">
        <f t="shared" si="33"/>
        <v>0</v>
      </c>
      <c r="U245" s="47">
        <f t="shared" si="38"/>
        <v>0</v>
      </c>
      <c r="V245" s="47">
        <f t="shared" si="34"/>
        <v>0</v>
      </c>
      <c r="W245" s="64">
        <f t="shared" si="35"/>
        <v>548700</v>
      </c>
      <c r="X245" s="64">
        <f t="shared" si="36"/>
        <v>548700</v>
      </c>
      <c r="Z245" s="64">
        <f t="shared" si="37"/>
        <v>548700</v>
      </c>
      <c r="AA245" s="48">
        <v>0.3</v>
      </c>
      <c r="AB245" s="46" t="s">
        <v>364</v>
      </c>
      <c r="AC245" s="46" t="s">
        <v>365</v>
      </c>
      <c r="AD245" s="82"/>
      <c r="AE245" s="82"/>
    </row>
    <row r="246" spans="1:31" x14ac:dyDescent="0.45">
      <c r="A246" s="32">
        <v>89</v>
      </c>
      <c r="B246" s="94" t="s">
        <v>246</v>
      </c>
      <c r="C246" s="32">
        <v>540</v>
      </c>
      <c r="D246" s="32">
        <v>2</v>
      </c>
      <c r="E246" s="89">
        <v>10</v>
      </c>
      <c r="F246" s="89">
        <v>12</v>
      </c>
      <c r="G246" s="32">
        <f t="shared" si="40"/>
        <v>120</v>
      </c>
      <c r="H246" s="32">
        <f t="shared" si="39"/>
        <v>30</v>
      </c>
      <c r="I246" s="32">
        <v>1900</v>
      </c>
      <c r="J246" s="58">
        <f t="shared" si="32"/>
        <v>57000</v>
      </c>
      <c r="K246" s="32">
        <v>1</v>
      </c>
      <c r="L246" s="32" t="s">
        <v>204</v>
      </c>
      <c r="M246" s="32" t="s">
        <v>146</v>
      </c>
      <c r="N246" s="32" t="s">
        <v>241</v>
      </c>
      <c r="O246" s="32">
        <f t="shared" si="41"/>
        <v>120</v>
      </c>
      <c r="P246" s="32">
        <v>100</v>
      </c>
      <c r="Q246" s="32">
        <v>6550</v>
      </c>
      <c r="R246" s="39">
        <f t="shared" si="33"/>
        <v>786000</v>
      </c>
      <c r="S246" s="32">
        <v>24</v>
      </c>
      <c r="T246" s="32">
        <v>38</v>
      </c>
      <c r="U246" s="39">
        <f t="shared" si="38"/>
        <v>298680</v>
      </c>
      <c r="V246" s="39">
        <f t="shared" si="34"/>
        <v>487320</v>
      </c>
      <c r="W246" s="63">
        <f t="shared" si="35"/>
        <v>544320</v>
      </c>
      <c r="X246" s="63">
        <f t="shared" si="36"/>
        <v>544320</v>
      </c>
      <c r="Z246" s="63">
        <f t="shared" si="37"/>
        <v>544320</v>
      </c>
      <c r="AA246" s="38">
        <v>0.01</v>
      </c>
      <c r="AB246" s="32" t="s">
        <v>366</v>
      </c>
      <c r="AC246" s="32" t="s">
        <v>367</v>
      </c>
      <c r="AD246" s="32" t="s">
        <v>366</v>
      </c>
      <c r="AE246" s="32" t="s">
        <v>367</v>
      </c>
    </row>
    <row r="247" spans="1:31" x14ac:dyDescent="0.45">
      <c r="D247" s="32">
        <v>3</v>
      </c>
      <c r="E247" s="89">
        <v>36</v>
      </c>
      <c r="F247" s="89">
        <v>12</v>
      </c>
      <c r="G247" s="32">
        <f t="shared" si="40"/>
        <v>432</v>
      </c>
      <c r="H247" s="32">
        <f t="shared" si="39"/>
        <v>108</v>
      </c>
      <c r="I247" s="32">
        <v>1900</v>
      </c>
      <c r="J247" s="58">
        <f t="shared" si="32"/>
        <v>205200</v>
      </c>
      <c r="K247" s="32">
        <v>2</v>
      </c>
      <c r="L247" s="32" t="s">
        <v>200</v>
      </c>
      <c r="M247" s="32" t="s">
        <v>146</v>
      </c>
      <c r="N247" s="32" t="s">
        <v>201</v>
      </c>
      <c r="O247" s="32">
        <f t="shared" si="41"/>
        <v>432</v>
      </c>
      <c r="P247" s="32">
        <v>100</v>
      </c>
      <c r="Q247" s="32">
        <v>6650</v>
      </c>
      <c r="R247" s="39">
        <f t="shared" si="33"/>
        <v>2872800</v>
      </c>
      <c r="S247" s="32">
        <v>10</v>
      </c>
      <c r="T247" s="32">
        <v>10</v>
      </c>
      <c r="U247" s="39">
        <f t="shared" si="38"/>
        <v>287280</v>
      </c>
      <c r="V247" s="39">
        <f t="shared" si="34"/>
        <v>2585520</v>
      </c>
      <c r="W247" s="63">
        <f t="shared" si="35"/>
        <v>2790720</v>
      </c>
      <c r="X247" s="63">
        <f t="shared" si="36"/>
        <v>2790720</v>
      </c>
      <c r="Z247" s="63">
        <f t="shared" si="37"/>
        <v>2790720</v>
      </c>
      <c r="AA247" s="38">
        <v>0.3</v>
      </c>
      <c r="AB247" s="32" t="s">
        <v>366</v>
      </c>
      <c r="AC247" s="32" t="s">
        <v>367</v>
      </c>
      <c r="AD247" s="32" t="s">
        <v>366</v>
      </c>
      <c r="AE247" s="32" t="s">
        <v>367</v>
      </c>
    </row>
    <row r="248" spans="1:31" x14ac:dyDescent="0.45">
      <c r="D248" s="32">
        <v>3</v>
      </c>
      <c r="E248" s="89">
        <v>18</v>
      </c>
      <c r="F248" s="89">
        <v>12</v>
      </c>
      <c r="G248" s="32">
        <f t="shared" si="40"/>
        <v>216</v>
      </c>
      <c r="H248" s="32">
        <f t="shared" si="39"/>
        <v>54</v>
      </c>
      <c r="I248" s="32">
        <v>1900</v>
      </c>
      <c r="J248" s="58">
        <f t="shared" si="32"/>
        <v>102600</v>
      </c>
      <c r="K248" s="32">
        <v>3</v>
      </c>
      <c r="L248" s="32" t="s">
        <v>259</v>
      </c>
      <c r="M248" s="32" t="s">
        <v>146</v>
      </c>
      <c r="N248" s="32" t="s">
        <v>201</v>
      </c>
      <c r="O248" s="32">
        <f t="shared" si="41"/>
        <v>216</v>
      </c>
      <c r="P248" s="32">
        <v>100</v>
      </c>
      <c r="Q248" s="32">
        <v>5550</v>
      </c>
      <c r="R248" s="39">
        <f t="shared" si="33"/>
        <v>1198800</v>
      </c>
      <c r="S248" s="32">
        <v>10</v>
      </c>
      <c r="T248" s="32">
        <v>10</v>
      </c>
      <c r="U248" s="39">
        <f t="shared" si="38"/>
        <v>119880</v>
      </c>
      <c r="V248" s="39">
        <f t="shared" si="34"/>
        <v>1078920</v>
      </c>
      <c r="W248" s="63">
        <f t="shared" si="35"/>
        <v>1181520</v>
      </c>
      <c r="X248" s="63">
        <f t="shared" si="36"/>
        <v>1181520</v>
      </c>
      <c r="Z248" s="63">
        <f t="shared" si="37"/>
        <v>1181520</v>
      </c>
      <c r="AA248" s="38">
        <v>0.3</v>
      </c>
      <c r="AB248" s="32" t="s">
        <v>366</v>
      </c>
      <c r="AC248" s="32" t="s">
        <v>367</v>
      </c>
      <c r="AD248" s="32" t="s">
        <v>366</v>
      </c>
      <c r="AE248" s="32" t="s">
        <v>367</v>
      </c>
    </row>
    <row r="249" spans="1:31" s="46" customFormat="1" ht="20.25" thickBot="1" x14ac:dyDescent="0.5">
      <c r="D249" s="46">
        <v>1</v>
      </c>
      <c r="E249" s="91"/>
      <c r="F249" s="91"/>
      <c r="G249" s="46">
        <v>9604</v>
      </c>
      <c r="H249" s="46">
        <v>2401</v>
      </c>
      <c r="I249" s="46">
        <v>1900</v>
      </c>
      <c r="J249" s="59">
        <f t="shared" si="32"/>
        <v>4561900</v>
      </c>
      <c r="R249" s="47">
        <f t="shared" si="33"/>
        <v>0</v>
      </c>
      <c r="U249" s="47">
        <f t="shared" si="38"/>
        <v>0</v>
      </c>
      <c r="V249" s="47">
        <f t="shared" si="34"/>
        <v>0</v>
      </c>
      <c r="W249" s="64">
        <f t="shared" si="35"/>
        <v>4561900</v>
      </c>
      <c r="X249" s="64">
        <f t="shared" si="36"/>
        <v>4561900</v>
      </c>
      <c r="Z249" s="64">
        <f t="shared" si="37"/>
        <v>4561900</v>
      </c>
      <c r="AA249" s="48">
        <v>0.01</v>
      </c>
      <c r="AB249" s="46" t="s">
        <v>366</v>
      </c>
      <c r="AC249" s="46" t="s">
        <v>367</v>
      </c>
      <c r="AD249" s="82"/>
      <c r="AE249" s="82"/>
    </row>
    <row r="250" spans="1:31" x14ac:dyDescent="0.45">
      <c r="A250" s="32">
        <v>90</v>
      </c>
      <c r="B250" s="32" t="s">
        <v>143</v>
      </c>
      <c r="C250" s="32">
        <v>1619</v>
      </c>
      <c r="D250" s="32">
        <v>2</v>
      </c>
      <c r="E250" s="89">
        <v>4</v>
      </c>
      <c r="F250" s="89">
        <v>20</v>
      </c>
      <c r="G250" s="32">
        <f t="shared" si="40"/>
        <v>80</v>
      </c>
      <c r="H250" s="32">
        <f t="shared" si="39"/>
        <v>20</v>
      </c>
      <c r="I250" s="32">
        <v>2500</v>
      </c>
      <c r="J250" s="58">
        <f t="shared" si="32"/>
        <v>50000</v>
      </c>
      <c r="K250" s="32">
        <v>1</v>
      </c>
      <c r="L250" s="32" t="s">
        <v>204</v>
      </c>
      <c r="M250" s="32" t="s">
        <v>146</v>
      </c>
      <c r="N250" s="32" t="s">
        <v>241</v>
      </c>
      <c r="O250" s="32">
        <f t="shared" si="41"/>
        <v>80</v>
      </c>
      <c r="P250" s="32">
        <v>100</v>
      </c>
      <c r="Q250" s="32">
        <v>6550</v>
      </c>
      <c r="R250" s="39">
        <f t="shared" si="33"/>
        <v>524000</v>
      </c>
      <c r="S250" s="32">
        <v>33</v>
      </c>
      <c r="T250" s="32">
        <v>56</v>
      </c>
      <c r="U250" s="39">
        <f t="shared" si="38"/>
        <v>293440</v>
      </c>
      <c r="V250" s="39">
        <f t="shared" si="34"/>
        <v>230560</v>
      </c>
      <c r="W250" s="63">
        <f t="shared" si="35"/>
        <v>280560</v>
      </c>
      <c r="X250" s="63">
        <f t="shared" si="36"/>
        <v>280560</v>
      </c>
      <c r="Z250" s="63">
        <f t="shared" si="37"/>
        <v>280560</v>
      </c>
      <c r="AA250" s="38">
        <v>0.01</v>
      </c>
      <c r="AB250" s="32" t="s">
        <v>368</v>
      </c>
      <c r="AC250" s="32" t="s">
        <v>369</v>
      </c>
      <c r="AD250" s="32" t="s">
        <v>368</v>
      </c>
      <c r="AE250" s="32" t="s">
        <v>369</v>
      </c>
    </row>
    <row r="251" spans="1:31" x14ac:dyDescent="0.45">
      <c r="D251" s="32">
        <v>1</v>
      </c>
      <c r="G251" s="32">
        <v>48</v>
      </c>
      <c r="H251" s="32">
        <v>12</v>
      </c>
      <c r="I251" s="32">
        <v>2500</v>
      </c>
      <c r="J251" s="58">
        <f t="shared" si="32"/>
        <v>30000</v>
      </c>
      <c r="R251" s="39">
        <f t="shared" si="33"/>
        <v>0</v>
      </c>
      <c r="U251" s="39">
        <f t="shared" si="38"/>
        <v>0</v>
      </c>
      <c r="V251" s="39">
        <f t="shared" si="34"/>
        <v>0</v>
      </c>
      <c r="W251" s="63">
        <f t="shared" si="35"/>
        <v>30000</v>
      </c>
      <c r="X251" s="63">
        <f t="shared" si="36"/>
        <v>30000</v>
      </c>
      <c r="Z251" s="63">
        <f t="shared" si="37"/>
        <v>30000</v>
      </c>
      <c r="AA251" s="38">
        <v>0.01</v>
      </c>
      <c r="AB251" s="32" t="s">
        <v>368</v>
      </c>
      <c r="AC251" s="32" t="s">
        <v>369</v>
      </c>
      <c r="AD251" s="32"/>
      <c r="AE251" s="32"/>
    </row>
    <row r="252" spans="1:31" x14ac:dyDescent="0.45">
      <c r="A252" s="32">
        <v>91</v>
      </c>
      <c r="B252" s="32" t="s">
        <v>143</v>
      </c>
      <c r="C252" s="32">
        <v>2835</v>
      </c>
      <c r="D252" s="32">
        <v>2</v>
      </c>
      <c r="E252" s="89">
        <v>4</v>
      </c>
      <c r="F252" s="89">
        <v>20</v>
      </c>
      <c r="G252" s="32">
        <f t="shared" si="40"/>
        <v>80</v>
      </c>
      <c r="H252" s="32">
        <f t="shared" si="39"/>
        <v>20</v>
      </c>
      <c r="I252" s="32">
        <v>2500</v>
      </c>
      <c r="J252" s="58">
        <f t="shared" si="32"/>
        <v>50000</v>
      </c>
      <c r="K252" s="32">
        <v>1</v>
      </c>
      <c r="L252" s="32" t="s">
        <v>204</v>
      </c>
      <c r="M252" s="32" t="s">
        <v>146</v>
      </c>
      <c r="N252" s="32" t="s">
        <v>241</v>
      </c>
      <c r="O252" s="32">
        <f t="shared" si="41"/>
        <v>80</v>
      </c>
      <c r="P252" s="32">
        <v>100</v>
      </c>
      <c r="Q252" s="32">
        <v>6550</v>
      </c>
      <c r="R252" s="39">
        <f t="shared" si="33"/>
        <v>524000</v>
      </c>
      <c r="S252" s="32">
        <v>33</v>
      </c>
      <c r="T252" s="32">
        <v>56</v>
      </c>
      <c r="U252" s="39">
        <f t="shared" si="38"/>
        <v>293440</v>
      </c>
      <c r="V252" s="39">
        <f t="shared" si="34"/>
        <v>230560</v>
      </c>
      <c r="W252" s="63">
        <f t="shared" si="35"/>
        <v>280560</v>
      </c>
      <c r="X252" s="63">
        <f t="shared" si="36"/>
        <v>280560</v>
      </c>
      <c r="Z252" s="63">
        <f t="shared" si="37"/>
        <v>280560</v>
      </c>
      <c r="AA252" s="38">
        <v>0.01</v>
      </c>
      <c r="AB252" s="32" t="s">
        <v>368</v>
      </c>
      <c r="AC252" s="32" t="s">
        <v>369</v>
      </c>
      <c r="AD252" s="32" t="s">
        <v>368</v>
      </c>
      <c r="AE252" s="32" t="s">
        <v>369</v>
      </c>
    </row>
    <row r="253" spans="1:31" x14ac:dyDescent="0.45">
      <c r="D253" s="32">
        <v>3</v>
      </c>
      <c r="E253" s="89">
        <v>4</v>
      </c>
      <c r="F253" s="89">
        <v>8</v>
      </c>
      <c r="G253" s="32">
        <f t="shared" si="40"/>
        <v>32</v>
      </c>
      <c r="H253" s="32">
        <f t="shared" si="39"/>
        <v>8</v>
      </c>
      <c r="I253" s="32">
        <v>2500</v>
      </c>
      <c r="J253" s="58">
        <f t="shared" ref="J253:J333" si="42">H253*I253</f>
        <v>20000</v>
      </c>
      <c r="K253" s="32">
        <v>2</v>
      </c>
      <c r="L253" s="32" t="s">
        <v>204</v>
      </c>
      <c r="M253" s="32" t="s">
        <v>146</v>
      </c>
      <c r="N253" s="32" t="s">
        <v>201</v>
      </c>
      <c r="O253" s="32">
        <f t="shared" si="41"/>
        <v>32</v>
      </c>
      <c r="P253" s="32">
        <v>100</v>
      </c>
      <c r="Q253" s="32">
        <v>6550</v>
      </c>
      <c r="R253" s="39">
        <f t="shared" ref="R253:R333" si="43">O253*Q253</f>
        <v>209600</v>
      </c>
      <c r="S253" s="32">
        <v>33</v>
      </c>
      <c r="T253" s="32">
        <v>56</v>
      </c>
      <c r="U253" s="39">
        <f t="shared" si="38"/>
        <v>117376</v>
      </c>
      <c r="V253" s="39">
        <f t="shared" ref="V253:V333" si="44">R253-U253</f>
        <v>92224</v>
      </c>
      <c r="W253" s="63">
        <f t="shared" ref="W253:W333" si="45">J253+V253</f>
        <v>112224</v>
      </c>
      <c r="X253" s="63">
        <f t="shared" ref="X253:X333" si="46">W253</f>
        <v>112224</v>
      </c>
      <c r="Z253" s="63">
        <f t="shared" ref="Z253:Z333" si="47">X253</f>
        <v>112224</v>
      </c>
      <c r="AA253" s="38">
        <v>0.3</v>
      </c>
      <c r="AB253" s="32" t="s">
        <v>368</v>
      </c>
      <c r="AC253" s="32" t="s">
        <v>369</v>
      </c>
      <c r="AD253" s="32" t="s">
        <v>368</v>
      </c>
      <c r="AE253" s="32" t="s">
        <v>369</v>
      </c>
    </row>
    <row r="254" spans="1:31" s="46" customFormat="1" ht="20.25" thickBot="1" x14ac:dyDescent="0.5">
      <c r="D254" s="46">
        <v>1</v>
      </c>
      <c r="E254" s="91"/>
      <c r="F254" s="91"/>
      <c r="G254" s="46">
        <v>16</v>
      </c>
      <c r="H254" s="46">
        <v>4</v>
      </c>
      <c r="I254" s="46">
        <v>2500</v>
      </c>
      <c r="J254" s="59">
        <f t="shared" si="42"/>
        <v>10000</v>
      </c>
      <c r="R254" s="47">
        <f t="shared" si="43"/>
        <v>0</v>
      </c>
      <c r="U254" s="47">
        <f t="shared" si="38"/>
        <v>0</v>
      </c>
      <c r="V254" s="47">
        <f t="shared" si="44"/>
        <v>0</v>
      </c>
      <c r="W254" s="64">
        <f t="shared" si="45"/>
        <v>10000</v>
      </c>
      <c r="X254" s="64">
        <f t="shared" si="46"/>
        <v>10000</v>
      </c>
      <c r="Z254" s="64">
        <f t="shared" si="47"/>
        <v>10000</v>
      </c>
      <c r="AA254" s="48">
        <v>0.01</v>
      </c>
      <c r="AB254" s="46" t="s">
        <v>368</v>
      </c>
      <c r="AC254" s="46" t="s">
        <v>369</v>
      </c>
      <c r="AD254" s="82"/>
      <c r="AE254" s="82"/>
    </row>
    <row r="255" spans="1:31" x14ac:dyDescent="0.45">
      <c r="A255" s="32">
        <v>92</v>
      </c>
      <c r="B255" s="32" t="s">
        <v>143</v>
      </c>
      <c r="C255" s="32">
        <v>1856</v>
      </c>
      <c r="D255" s="32">
        <v>2</v>
      </c>
      <c r="E255" s="89">
        <v>4</v>
      </c>
      <c r="F255" s="89">
        <v>4</v>
      </c>
      <c r="G255" s="32">
        <f t="shared" si="40"/>
        <v>16</v>
      </c>
      <c r="H255" s="32">
        <f t="shared" si="39"/>
        <v>4</v>
      </c>
      <c r="I255" s="32">
        <v>2500</v>
      </c>
      <c r="J255" s="58">
        <f t="shared" si="42"/>
        <v>10000</v>
      </c>
      <c r="K255" s="32">
        <v>1</v>
      </c>
      <c r="L255" s="32" t="s">
        <v>418</v>
      </c>
      <c r="M255" s="32" t="s">
        <v>403</v>
      </c>
      <c r="N255" s="32" t="s">
        <v>241</v>
      </c>
      <c r="R255" s="39">
        <f t="shared" si="43"/>
        <v>0</v>
      </c>
      <c r="U255" s="39">
        <f t="shared" si="38"/>
        <v>0</v>
      </c>
      <c r="V255" s="39">
        <f t="shared" si="44"/>
        <v>0</v>
      </c>
      <c r="X255" s="63">
        <f t="shared" si="46"/>
        <v>0</v>
      </c>
      <c r="Z255" s="63">
        <f t="shared" si="47"/>
        <v>0</v>
      </c>
      <c r="AD255" s="32"/>
      <c r="AE255" s="32"/>
    </row>
    <row r="256" spans="1:31" x14ac:dyDescent="0.45">
      <c r="J256" s="58">
        <v>10000</v>
      </c>
      <c r="L256" s="32" t="s">
        <v>413</v>
      </c>
      <c r="M256" s="32" t="s">
        <v>146</v>
      </c>
      <c r="N256" s="32" t="s">
        <v>241</v>
      </c>
      <c r="O256" s="32">
        <v>16</v>
      </c>
      <c r="P256" s="32">
        <v>100</v>
      </c>
      <c r="Q256" s="32">
        <v>6550</v>
      </c>
      <c r="R256" s="39">
        <f t="shared" si="43"/>
        <v>104800</v>
      </c>
      <c r="S256" s="32">
        <v>43</v>
      </c>
      <c r="T256" s="32">
        <v>76</v>
      </c>
      <c r="U256" s="39">
        <f t="shared" si="38"/>
        <v>79648</v>
      </c>
      <c r="V256" s="39">
        <f t="shared" si="44"/>
        <v>25152</v>
      </c>
      <c r="W256" s="63">
        <f t="shared" si="45"/>
        <v>35152</v>
      </c>
      <c r="X256" s="63">
        <f t="shared" si="46"/>
        <v>35152</v>
      </c>
      <c r="Z256" s="63">
        <f t="shared" si="47"/>
        <v>35152</v>
      </c>
      <c r="AA256" s="38">
        <v>0.01</v>
      </c>
      <c r="AB256" s="32" t="s">
        <v>370</v>
      </c>
      <c r="AC256" s="32" t="s">
        <v>371</v>
      </c>
      <c r="AD256" s="32" t="s">
        <v>370</v>
      </c>
      <c r="AE256" s="32" t="s">
        <v>371</v>
      </c>
    </row>
    <row r="257" spans="1:31" x14ac:dyDescent="0.45">
      <c r="L257" s="32" t="s">
        <v>422</v>
      </c>
      <c r="M257" s="32" t="s">
        <v>435</v>
      </c>
      <c r="N257" s="32" t="s">
        <v>241</v>
      </c>
      <c r="O257" s="32">
        <v>16</v>
      </c>
      <c r="P257" s="32">
        <v>100</v>
      </c>
      <c r="Q257" s="32">
        <v>6550</v>
      </c>
      <c r="R257" s="39">
        <f t="shared" si="43"/>
        <v>104800</v>
      </c>
      <c r="S257" s="32">
        <v>43</v>
      </c>
      <c r="T257" s="32">
        <v>93</v>
      </c>
      <c r="U257" s="39">
        <f t="shared" si="38"/>
        <v>97464</v>
      </c>
      <c r="V257" s="39">
        <f t="shared" si="44"/>
        <v>7336</v>
      </c>
      <c r="W257" s="63">
        <f t="shared" si="45"/>
        <v>7336</v>
      </c>
      <c r="X257" s="63">
        <f t="shared" si="46"/>
        <v>7336</v>
      </c>
      <c r="Z257" s="63">
        <f t="shared" si="47"/>
        <v>7336</v>
      </c>
      <c r="AA257" s="38">
        <v>0.01</v>
      </c>
      <c r="AB257" s="32" t="s">
        <v>370</v>
      </c>
      <c r="AC257" s="32" t="s">
        <v>371</v>
      </c>
      <c r="AD257" s="32" t="s">
        <v>370</v>
      </c>
      <c r="AE257" s="32" t="s">
        <v>371</v>
      </c>
    </row>
    <row r="258" spans="1:31" s="49" customFormat="1" x14ac:dyDescent="0.45">
      <c r="D258" s="49">
        <v>1</v>
      </c>
      <c r="E258" s="89"/>
      <c r="F258" s="89"/>
      <c r="G258" s="49">
        <v>48</v>
      </c>
      <c r="H258" s="49">
        <v>12</v>
      </c>
      <c r="I258" s="49">
        <v>2500</v>
      </c>
      <c r="J258" s="60">
        <f t="shared" si="42"/>
        <v>30000</v>
      </c>
      <c r="R258" s="50">
        <f t="shared" si="43"/>
        <v>0</v>
      </c>
      <c r="U258" s="50">
        <f t="shared" si="38"/>
        <v>0</v>
      </c>
      <c r="V258" s="50">
        <f t="shared" si="44"/>
        <v>0</v>
      </c>
      <c r="W258" s="65">
        <f t="shared" si="45"/>
        <v>30000</v>
      </c>
      <c r="X258" s="65">
        <f t="shared" si="46"/>
        <v>30000</v>
      </c>
      <c r="Z258" s="65">
        <f t="shared" si="47"/>
        <v>30000</v>
      </c>
      <c r="AA258" s="51">
        <v>0.01</v>
      </c>
      <c r="AB258" s="49" t="s">
        <v>370</v>
      </c>
      <c r="AC258" s="49" t="s">
        <v>371</v>
      </c>
      <c r="AD258" s="83"/>
    </row>
    <row r="259" spans="1:31" x14ac:dyDescent="0.45">
      <c r="A259" s="32">
        <v>93</v>
      </c>
      <c r="B259" s="32" t="s">
        <v>143</v>
      </c>
      <c r="C259" s="32">
        <v>1463</v>
      </c>
      <c r="D259" s="32">
        <v>2</v>
      </c>
      <c r="E259" s="89">
        <v>4</v>
      </c>
      <c r="F259" s="89">
        <v>4</v>
      </c>
      <c r="G259" s="32">
        <f t="shared" si="40"/>
        <v>16</v>
      </c>
      <c r="H259" s="32">
        <f t="shared" si="39"/>
        <v>4</v>
      </c>
      <c r="I259" s="32">
        <v>2500</v>
      </c>
      <c r="J259" s="58">
        <f t="shared" si="42"/>
        <v>10000</v>
      </c>
      <c r="K259" s="32">
        <v>1</v>
      </c>
      <c r="L259" s="32" t="s">
        <v>330</v>
      </c>
      <c r="M259" s="32" t="s">
        <v>403</v>
      </c>
      <c r="N259" s="32" t="s">
        <v>241</v>
      </c>
      <c r="R259" s="39">
        <f t="shared" si="43"/>
        <v>0</v>
      </c>
      <c r="U259" s="39">
        <f t="shared" ref="U259:U339" si="48">R259*T259/100</f>
        <v>0</v>
      </c>
      <c r="V259" s="39">
        <f t="shared" si="44"/>
        <v>0</v>
      </c>
      <c r="AD259" s="32"/>
      <c r="AE259" s="32"/>
    </row>
    <row r="260" spans="1:31" x14ac:dyDescent="0.45">
      <c r="L260" s="32" t="s">
        <v>413</v>
      </c>
      <c r="M260" s="32" t="s">
        <v>146</v>
      </c>
      <c r="N260" s="32" t="s">
        <v>241</v>
      </c>
      <c r="O260" s="32">
        <v>16</v>
      </c>
      <c r="P260" s="32">
        <v>100</v>
      </c>
      <c r="Q260" s="32">
        <v>6550</v>
      </c>
      <c r="R260" s="39">
        <f t="shared" si="43"/>
        <v>104800</v>
      </c>
      <c r="S260" s="32">
        <v>43</v>
      </c>
      <c r="T260" s="32">
        <v>76</v>
      </c>
      <c r="U260" s="39">
        <f t="shared" si="48"/>
        <v>79648</v>
      </c>
      <c r="V260" s="39">
        <f t="shared" si="44"/>
        <v>25152</v>
      </c>
      <c r="W260" s="63">
        <f t="shared" si="45"/>
        <v>25152</v>
      </c>
      <c r="X260" s="63">
        <f t="shared" si="46"/>
        <v>25152</v>
      </c>
      <c r="Z260" s="63">
        <f t="shared" si="47"/>
        <v>25152</v>
      </c>
      <c r="AA260" s="38">
        <v>0.01</v>
      </c>
      <c r="AB260" s="32" t="s">
        <v>370</v>
      </c>
      <c r="AC260" s="32" t="s">
        <v>371</v>
      </c>
      <c r="AD260" s="32" t="s">
        <v>370</v>
      </c>
      <c r="AE260" s="32" t="s">
        <v>371</v>
      </c>
    </row>
    <row r="261" spans="1:31" x14ac:dyDescent="0.45">
      <c r="L261" s="32" t="s">
        <v>416</v>
      </c>
      <c r="M261" s="32" t="s">
        <v>435</v>
      </c>
      <c r="N261" s="32" t="s">
        <v>241</v>
      </c>
      <c r="O261" s="32">
        <v>16</v>
      </c>
      <c r="P261" s="32">
        <v>100</v>
      </c>
      <c r="Q261" s="32">
        <v>6550</v>
      </c>
      <c r="R261" s="39">
        <f t="shared" si="43"/>
        <v>104800</v>
      </c>
      <c r="S261" s="32">
        <v>43</v>
      </c>
      <c r="T261" s="32">
        <v>93</v>
      </c>
      <c r="U261" s="39">
        <f t="shared" si="48"/>
        <v>97464</v>
      </c>
      <c r="V261" s="39">
        <f t="shared" si="44"/>
        <v>7336</v>
      </c>
      <c r="W261" s="63">
        <f t="shared" si="45"/>
        <v>7336</v>
      </c>
      <c r="X261" s="63">
        <f t="shared" si="46"/>
        <v>7336</v>
      </c>
      <c r="Z261" s="63">
        <f t="shared" si="47"/>
        <v>7336</v>
      </c>
      <c r="AA261" s="38">
        <v>0.01</v>
      </c>
      <c r="AB261" s="32" t="s">
        <v>370</v>
      </c>
      <c r="AC261" s="32" t="s">
        <v>371</v>
      </c>
      <c r="AD261" s="32" t="s">
        <v>370</v>
      </c>
      <c r="AE261" s="32" t="s">
        <v>371</v>
      </c>
    </row>
    <row r="262" spans="1:31" x14ac:dyDescent="0.45">
      <c r="D262" s="32">
        <v>3</v>
      </c>
      <c r="E262" s="89">
        <v>8</v>
      </c>
      <c r="F262" s="89">
        <v>3</v>
      </c>
      <c r="G262" s="32">
        <f t="shared" si="40"/>
        <v>24</v>
      </c>
      <c r="H262" s="32">
        <f t="shared" si="39"/>
        <v>6</v>
      </c>
      <c r="I262" s="32">
        <v>2500</v>
      </c>
      <c r="J262" s="58">
        <f t="shared" si="42"/>
        <v>15000</v>
      </c>
      <c r="K262" s="32">
        <v>2</v>
      </c>
      <c r="L262" s="32" t="s">
        <v>204</v>
      </c>
      <c r="M262" s="32" t="s">
        <v>146</v>
      </c>
      <c r="N262" s="32" t="s">
        <v>201</v>
      </c>
      <c r="O262" s="32">
        <f t="shared" si="41"/>
        <v>24</v>
      </c>
      <c r="P262" s="32">
        <v>100</v>
      </c>
      <c r="Q262" s="32">
        <v>6550</v>
      </c>
      <c r="R262" s="39">
        <f t="shared" si="43"/>
        <v>157200</v>
      </c>
      <c r="S262" s="32">
        <v>43</v>
      </c>
      <c r="T262" s="32">
        <v>76</v>
      </c>
      <c r="U262" s="39">
        <f t="shared" si="48"/>
        <v>119472</v>
      </c>
      <c r="V262" s="39">
        <f t="shared" si="44"/>
        <v>37728</v>
      </c>
      <c r="W262" s="63">
        <f t="shared" si="45"/>
        <v>52728</v>
      </c>
      <c r="X262" s="63">
        <f t="shared" si="46"/>
        <v>52728</v>
      </c>
      <c r="Z262" s="63">
        <f t="shared" si="47"/>
        <v>52728</v>
      </c>
      <c r="AA262" s="38">
        <v>0.3</v>
      </c>
      <c r="AB262" s="32" t="s">
        <v>370</v>
      </c>
      <c r="AC262" s="32" t="s">
        <v>371</v>
      </c>
      <c r="AD262" s="32" t="s">
        <v>370</v>
      </c>
      <c r="AE262" s="32" t="s">
        <v>371</v>
      </c>
    </row>
    <row r="263" spans="1:31" s="46" customFormat="1" ht="20.25" thickBot="1" x14ac:dyDescent="0.5">
      <c r="D263" s="46">
        <v>1</v>
      </c>
      <c r="E263" s="91"/>
      <c r="F263" s="91"/>
      <c r="G263" s="46">
        <v>4</v>
      </c>
      <c r="H263" s="46">
        <v>1</v>
      </c>
      <c r="I263" s="46">
        <v>2500</v>
      </c>
      <c r="J263" s="59">
        <f t="shared" si="42"/>
        <v>2500</v>
      </c>
      <c r="R263" s="47">
        <f t="shared" si="43"/>
        <v>0</v>
      </c>
      <c r="U263" s="47">
        <f t="shared" si="48"/>
        <v>0</v>
      </c>
      <c r="V263" s="47">
        <f t="shared" si="44"/>
        <v>0</v>
      </c>
      <c r="W263" s="64">
        <f t="shared" si="45"/>
        <v>2500</v>
      </c>
      <c r="X263" s="64">
        <f t="shared" si="46"/>
        <v>2500</v>
      </c>
      <c r="Z263" s="64">
        <f t="shared" si="47"/>
        <v>2500</v>
      </c>
      <c r="AA263" s="48">
        <v>0.01</v>
      </c>
      <c r="AB263" s="46" t="s">
        <v>370</v>
      </c>
      <c r="AC263" s="46" t="s">
        <v>371</v>
      </c>
      <c r="AD263" s="82"/>
      <c r="AE263" s="82"/>
    </row>
    <row r="264" spans="1:31" x14ac:dyDescent="0.45">
      <c r="A264" s="32">
        <v>94</v>
      </c>
      <c r="B264" s="32" t="s">
        <v>143</v>
      </c>
      <c r="C264" s="32">
        <v>28262</v>
      </c>
      <c r="D264" s="32">
        <v>3</v>
      </c>
      <c r="E264" s="89">
        <v>4</v>
      </c>
      <c r="F264" s="89">
        <v>10</v>
      </c>
      <c r="G264" s="32">
        <f t="shared" si="40"/>
        <v>40</v>
      </c>
      <c r="H264" s="32">
        <f t="shared" si="39"/>
        <v>10</v>
      </c>
      <c r="I264" s="32">
        <v>1500</v>
      </c>
      <c r="J264" s="58">
        <f t="shared" si="42"/>
        <v>15000</v>
      </c>
      <c r="K264" s="32">
        <v>1</v>
      </c>
      <c r="L264" s="32" t="s">
        <v>200</v>
      </c>
      <c r="M264" s="32" t="s">
        <v>146</v>
      </c>
      <c r="N264" s="32" t="s">
        <v>201</v>
      </c>
      <c r="O264" s="32">
        <f t="shared" si="41"/>
        <v>40</v>
      </c>
      <c r="P264" s="32">
        <v>100</v>
      </c>
      <c r="Q264" s="32">
        <v>6650</v>
      </c>
      <c r="R264" s="39">
        <f t="shared" si="43"/>
        <v>266000</v>
      </c>
      <c r="S264" s="32">
        <v>10</v>
      </c>
      <c r="T264" s="32">
        <v>10</v>
      </c>
      <c r="U264" s="39">
        <f t="shared" si="48"/>
        <v>26600</v>
      </c>
      <c r="V264" s="39">
        <f t="shared" si="44"/>
        <v>239400</v>
      </c>
      <c r="W264" s="63">
        <f t="shared" si="45"/>
        <v>254400</v>
      </c>
      <c r="X264" s="63">
        <f t="shared" si="46"/>
        <v>254400</v>
      </c>
      <c r="Z264" s="63">
        <f t="shared" si="47"/>
        <v>254400</v>
      </c>
      <c r="AA264" s="38">
        <v>0.3</v>
      </c>
      <c r="AB264" s="32" t="s">
        <v>372</v>
      </c>
      <c r="AC264" s="32" t="s">
        <v>373</v>
      </c>
      <c r="AD264" s="32" t="s">
        <v>372</v>
      </c>
      <c r="AE264" s="32" t="s">
        <v>373</v>
      </c>
    </row>
    <row r="265" spans="1:31" s="46" customFormat="1" ht="20.25" thickBot="1" x14ac:dyDescent="0.5">
      <c r="D265" s="46">
        <v>3</v>
      </c>
      <c r="E265" s="91"/>
      <c r="F265" s="91"/>
      <c r="G265" s="46">
        <v>108</v>
      </c>
      <c r="H265" s="46">
        <v>27</v>
      </c>
      <c r="I265" s="46">
        <v>1500</v>
      </c>
      <c r="J265" s="59">
        <f t="shared" si="42"/>
        <v>40500</v>
      </c>
      <c r="R265" s="47">
        <f t="shared" si="43"/>
        <v>0</v>
      </c>
      <c r="U265" s="47">
        <f t="shared" si="48"/>
        <v>0</v>
      </c>
      <c r="V265" s="47">
        <f t="shared" si="44"/>
        <v>0</v>
      </c>
      <c r="W265" s="64">
        <f t="shared" si="45"/>
        <v>40500</v>
      </c>
      <c r="X265" s="64">
        <f t="shared" si="46"/>
        <v>40500</v>
      </c>
      <c r="Z265" s="64">
        <f t="shared" si="47"/>
        <v>40500</v>
      </c>
      <c r="AA265" s="48">
        <v>0.3</v>
      </c>
      <c r="AB265" s="46" t="s">
        <v>372</v>
      </c>
      <c r="AC265" s="46" t="s">
        <v>373</v>
      </c>
      <c r="AD265" s="82"/>
      <c r="AE265" s="82"/>
    </row>
    <row r="266" spans="1:31" x14ac:dyDescent="0.45">
      <c r="A266" s="32">
        <v>95</v>
      </c>
      <c r="B266" s="32" t="s">
        <v>143</v>
      </c>
      <c r="C266" s="32">
        <v>28261</v>
      </c>
      <c r="D266" s="32">
        <v>3</v>
      </c>
      <c r="E266" s="89">
        <v>4</v>
      </c>
      <c r="F266" s="89">
        <v>10</v>
      </c>
      <c r="G266" s="32">
        <f t="shared" si="40"/>
        <v>40</v>
      </c>
      <c r="H266" s="32">
        <f t="shared" si="39"/>
        <v>10</v>
      </c>
      <c r="I266" s="32">
        <v>1500</v>
      </c>
      <c r="J266" s="58">
        <f t="shared" si="42"/>
        <v>15000</v>
      </c>
      <c r="K266" s="32">
        <v>1</v>
      </c>
      <c r="L266" s="32" t="s">
        <v>200</v>
      </c>
      <c r="M266" s="32" t="s">
        <v>146</v>
      </c>
      <c r="N266" s="32" t="s">
        <v>201</v>
      </c>
      <c r="O266" s="32">
        <f t="shared" si="41"/>
        <v>40</v>
      </c>
      <c r="P266" s="32">
        <v>100</v>
      </c>
      <c r="Q266" s="32">
        <v>6650</v>
      </c>
      <c r="R266" s="39">
        <f t="shared" si="43"/>
        <v>266000</v>
      </c>
      <c r="S266" s="32">
        <v>10</v>
      </c>
      <c r="T266" s="32">
        <v>10</v>
      </c>
      <c r="U266" s="39">
        <f t="shared" si="48"/>
        <v>26600</v>
      </c>
      <c r="V266" s="39">
        <f t="shared" si="44"/>
        <v>239400</v>
      </c>
      <c r="W266" s="63">
        <f t="shared" si="45"/>
        <v>254400</v>
      </c>
      <c r="X266" s="63">
        <f t="shared" si="46"/>
        <v>254400</v>
      </c>
      <c r="Z266" s="63">
        <f t="shared" si="47"/>
        <v>254400</v>
      </c>
      <c r="AA266" s="38">
        <v>0.3</v>
      </c>
      <c r="AB266" s="32" t="s">
        <v>374</v>
      </c>
      <c r="AC266" s="32" t="s">
        <v>375</v>
      </c>
      <c r="AD266" s="32" t="s">
        <v>374</v>
      </c>
      <c r="AE266" s="32" t="s">
        <v>375</v>
      </c>
    </row>
    <row r="267" spans="1:31" s="46" customFormat="1" ht="20.25" thickBot="1" x14ac:dyDescent="0.5">
      <c r="D267" s="46">
        <v>3</v>
      </c>
      <c r="E267" s="91"/>
      <c r="F267" s="91"/>
      <c r="G267" s="46">
        <v>112</v>
      </c>
      <c r="H267" s="46">
        <v>28</v>
      </c>
      <c r="I267" s="46">
        <v>1500</v>
      </c>
      <c r="J267" s="59">
        <f t="shared" si="42"/>
        <v>42000</v>
      </c>
      <c r="R267" s="47">
        <f t="shared" si="43"/>
        <v>0</v>
      </c>
      <c r="U267" s="47">
        <f t="shared" si="48"/>
        <v>0</v>
      </c>
      <c r="V267" s="47">
        <f t="shared" si="44"/>
        <v>0</v>
      </c>
      <c r="W267" s="64">
        <f t="shared" si="45"/>
        <v>42000</v>
      </c>
      <c r="X267" s="64">
        <f t="shared" si="46"/>
        <v>42000</v>
      </c>
      <c r="Z267" s="64">
        <f t="shared" si="47"/>
        <v>42000</v>
      </c>
      <c r="AA267" s="48">
        <v>0.3</v>
      </c>
      <c r="AB267" s="46" t="s">
        <v>374</v>
      </c>
      <c r="AC267" s="46" t="s">
        <v>375</v>
      </c>
      <c r="AD267" s="82"/>
      <c r="AE267" s="82"/>
    </row>
    <row r="268" spans="1:31" x14ac:dyDescent="0.45">
      <c r="A268" s="32">
        <v>96</v>
      </c>
      <c r="B268" s="32" t="s">
        <v>143</v>
      </c>
      <c r="C268" s="32">
        <v>29159</v>
      </c>
      <c r="D268" s="32">
        <v>3</v>
      </c>
      <c r="E268" s="89">
        <v>3</v>
      </c>
      <c r="F268" s="89">
        <v>10</v>
      </c>
      <c r="G268" s="32">
        <f t="shared" si="40"/>
        <v>30</v>
      </c>
      <c r="H268" s="32">
        <f t="shared" si="39"/>
        <v>7.5</v>
      </c>
      <c r="I268" s="32">
        <v>1300</v>
      </c>
      <c r="J268" s="58">
        <f t="shared" si="42"/>
        <v>9750</v>
      </c>
      <c r="K268" s="32">
        <v>1</v>
      </c>
      <c r="L268" s="32" t="s">
        <v>200</v>
      </c>
      <c r="M268" s="32" t="s">
        <v>146</v>
      </c>
      <c r="N268" s="32" t="s">
        <v>201</v>
      </c>
      <c r="O268" s="32">
        <f t="shared" si="41"/>
        <v>30</v>
      </c>
      <c r="P268" s="32">
        <v>100</v>
      </c>
      <c r="Q268" s="32">
        <v>6650</v>
      </c>
      <c r="R268" s="39">
        <f t="shared" si="43"/>
        <v>199500</v>
      </c>
      <c r="S268" s="32">
        <v>10</v>
      </c>
      <c r="T268" s="32">
        <v>10</v>
      </c>
      <c r="U268" s="39">
        <f t="shared" si="48"/>
        <v>19950</v>
      </c>
      <c r="V268" s="39">
        <f t="shared" si="44"/>
        <v>179550</v>
      </c>
      <c r="W268" s="63">
        <f t="shared" si="45"/>
        <v>189300</v>
      </c>
      <c r="X268" s="63">
        <f t="shared" si="46"/>
        <v>189300</v>
      </c>
      <c r="Z268" s="63">
        <f t="shared" si="47"/>
        <v>189300</v>
      </c>
      <c r="AA268" s="38">
        <v>0.3</v>
      </c>
      <c r="AB268" s="32" t="s">
        <v>325</v>
      </c>
      <c r="AC268" s="32" t="s">
        <v>326</v>
      </c>
      <c r="AD268" s="55" t="s">
        <v>325</v>
      </c>
      <c r="AE268" s="55" t="s">
        <v>326</v>
      </c>
    </row>
    <row r="269" spans="1:31" x14ac:dyDescent="0.45">
      <c r="D269" s="32">
        <v>3</v>
      </c>
      <c r="E269" s="89">
        <v>6</v>
      </c>
      <c r="F269" s="89">
        <v>10</v>
      </c>
      <c r="G269" s="32">
        <f t="shared" si="40"/>
        <v>60</v>
      </c>
      <c r="H269" s="32">
        <f t="shared" si="39"/>
        <v>15</v>
      </c>
      <c r="I269" s="32">
        <v>1300</v>
      </c>
      <c r="J269" s="58">
        <f t="shared" si="42"/>
        <v>19500</v>
      </c>
      <c r="K269" s="32">
        <v>2</v>
      </c>
      <c r="L269" s="32" t="s">
        <v>200</v>
      </c>
      <c r="M269" s="32" t="s">
        <v>146</v>
      </c>
      <c r="N269" s="32" t="s">
        <v>201</v>
      </c>
      <c r="O269" s="32">
        <f t="shared" si="41"/>
        <v>60</v>
      </c>
      <c r="P269" s="32">
        <v>100</v>
      </c>
      <c r="Q269" s="32">
        <v>6650</v>
      </c>
      <c r="R269" s="39">
        <f t="shared" si="43"/>
        <v>399000</v>
      </c>
      <c r="S269" s="32">
        <v>10</v>
      </c>
      <c r="T269" s="32">
        <v>10</v>
      </c>
      <c r="U269" s="39">
        <f t="shared" si="48"/>
        <v>39900</v>
      </c>
      <c r="V269" s="39">
        <f t="shared" si="44"/>
        <v>359100</v>
      </c>
      <c r="W269" s="63">
        <f t="shared" si="45"/>
        <v>378600</v>
      </c>
      <c r="X269" s="63">
        <f t="shared" si="46"/>
        <v>378600</v>
      </c>
      <c r="Z269" s="63">
        <f t="shared" si="47"/>
        <v>378600</v>
      </c>
      <c r="AA269" s="38">
        <v>0.3</v>
      </c>
      <c r="AB269" s="32" t="s">
        <v>325</v>
      </c>
      <c r="AC269" s="32" t="s">
        <v>326</v>
      </c>
      <c r="AD269" s="55" t="s">
        <v>325</v>
      </c>
      <c r="AE269" s="32" t="s">
        <v>326</v>
      </c>
    </row>
    <row r="270" spans="1:31" s="46" customFormat="1" ht="20.25" thickBot="1" x14ac:dyDescent="0.5">
      <c r="D270" s="46">
        <v>3</v>
      </c>
      <c r="E270" s="91"/>
      <c r="F270" s="91"/>
      <c r="G270" s="46">
        <v>456.4</v>
      </c>
      <c r="H270" s="46">
        <v>114.1</v>
      </c>
      <c r="I270" s="46">
        <v>1300</v>
      </c>
      <c r="J270" s="59">
        <f t="shared" si="42"/>
        <v>148330</v>
      </c>
      <c r="R270" s="47">
        <f t="shared" si="43"/>
        <v>0</v>
      </c>
      <c r="U270" s="47">
        <f t="shared" si="48"/>
        <v>0</v>
      </c>
      <c r="V270" s="47">
        <f t="shared" si="44"/>
        <v>0</v>
      </c>
      <c r="W270" s="64">
        <f t="shared" si="45"/>
        <v>148330</v>
      </c>
      <c r="X270" s="64">
        <f t="shared" si="46"/>
        <v>148330</v>
      </c>
      <c r="Z270" s="64">
        <f t="shared" si="47"/>
        <v>148330</v>
      </c>
      <c r="AA270" s="48">
        <v>0.3</v>
      </c>
      <c r="AB270" s="46" t="s">
        <v>325</v>
      </c>
      <c r="AC270" s="46" t="s">
        <v>326</v>
      </c>
      <c r="AD270" s="82"/>
      <c r="AE270" s="82"/>
    </row>
    <row r="271" spans="1:31" x14ac:dyDescent="0.45">
      <c r="A271" s="32">
        <v>97</v>
      </c>
      <c r="B271" s="32" t="s">
        <v>143</v>
      </c>
      <c r="C271" s="32">
        <v>1146</v>
      </c>
      <c r="D271" s="32">
        <v>3</v>
      </c>
      <c r="E271" s="89">
        <v>4</v>
      </c>
      <c r="F271" s="89">
        <v>25</v>
      </c>
      <c r="G271" s="32">
        <f t="shared" si="40"/>
        <v>100</v>
      </c>
      <c r="H271" s="32">
        <f t="shared" si="39"/>
        <v>25</v>
      </c>
      <c r="I271" s="32">
        <v>2000</v>
      </c>
      <c r="J271" s="58">
        <f t="shared" si="42"/>
        <v>50000</v>
      </c>
      <c r="K271" s="32">
        <v>1</v>
      </c>
      <c r="L271" s="32" t="s">
        <v>376</v>
      </c>
      <c r="M271" s="32" t="s">
        <v>146</v>
      </c>
      <c r="N271" s="32" t="s">
        <v>377</v>
      </c>
      <c r="O271" s="32">
        <f t="shared" si="41"/>
        <v>100</v>
      </c>
      <c r="P271" s="32">
        <v>100</v>
      </c>
      <c r="Q271" s="32">
        <v>5600</v>
      </c>
      <c r="R271" s="39">
        <f t="shared" si="43"/>
        <v>560000</v>
      </c>
      <c r="S271" s="32">
        <v>30</v>
      </c>
      <c r="T271" s="32">
        <v>50</v>
      </c>
      <c r="U271" s="39">
        <f t="shared" si="48"/>
        <v>280000</v>
      </c>
      <c r="V271" s="39">
        <f t="shared" si="44"/>
        <v>280000</v>
      </c>
      <c r="W271" s="63">
        <f t="shared" si="45"/>
        <v>330000</v>
      </c>
      <c r="X271" s="63">
        <f t="shared" si="46"/>
        <v>330000</v>
      </c>
      <c r="Z271" s="63">
        <f t="shared" si="47"/>
        <v>330000</v>
      </c>
      <c r="AA271" s="38">
        <v>0.3</v>
      </c>
      <c r="AB271" s="32" t="s">
        <v>285</v>
      </c>
      <c r="AC271" s="32" t="s">
        <v>286</v>
      </c>
      <c r="AD271" s="32" t="s">
        <v>285</v>
      </c>
      <c r="AE271" s="32" t="s">
        <v>286</v>
      </c>
    </row>
    <row r="272" spans="1:31" x14ac:dyDescent="0.45">
      <c r="D272" s="32">
        <v>3</v>
      </c>
      <c r="G272" s="32">
        <v>24</v>
      </c>
      <c r="H272" s="32">
        <v>6</v>
      </c>
      <c r="I272" s="32">
        <v>2000</v>
      </c>
      <c r="J272" s="58">
        <f t="shared" si="42"/>
        <v>12000</v>
      </c>
      <c r="R272" s="39">
        <f t="shared" si="43"/>
        <v>0</v>
      </c>
      <c r="U272" s="39">
        <f t="shared" si="48"/>
        <v>0</v>
      </c>
      <c r="V272" s="39">
        <f t="shared" si="44"/>
        <v>0</v>
      </c>
      <c r="W272" s="63">
        <f t="shared" si="45"/>
        <v>12000</v>
      </c>
      <c r="X272" s="63">
        <f t="shared" si="46"/>
        <v>12000</v>
      </c>
      <c r="Z272" s="63">
        <f t="shared" si="47"/>
        <v>12000</v>
      </c>
      <c r="AA272" s="38">
        <v>0.3</v>
      </c>
      <c r="AB272" s="32" t="s">
        <v>285</v>
      </c>
      <c r="AC272" s="32" t="s">
        <v>286</v>
      </c>
      <c r="AD272" s="32"/>
      <c r="AE272" s="32" t="s">
        <v>286</v>
      </c>
    </row>
    <row r="273" spans="1:31" x14ac:dyDescent="0.45">
      <c r="A273" s="32">
        <v>98</v>
      </c>
      <c r="B273" s="32" t="s">
        <v>143</v>
      </c>
      <c r="C273" s="32">
        <v>1147</v>
      </c>
      <c r="D273" s="32">
        <v>3</v>
      </c>
      <c r="E273" s="89">
        <v>4</v>
      </c>
      <c r="F273" s="89">
        <v>25</v>
      </c>
      <c r="G273" s="32">
        <f t="shared" si="40"/>
        <v>100</v>
      </c>
      <c r="H273" s="32">
        <f t="shared" si="39"/>
        <v>25</v>
      </c>
      <c r="I273" s="32">
        <v>2000</v>
      </c>
      <c r="J273" s="58">
        <f t="shared" si="42"/>
        <v>50000</v>
      </c>
      <c r="K273" s="32">
        <v>1</v>
      </c>
      <c r="L273" s="32" t="s">
        <v>376</v>
      </c>
      <c r="M273" s="32" t="s">
        <v>146</v>
      </c>
      <c r="N273" s="32" t="s">
        <v>377</v>
      </c>
      <c r="O273" s="32">
        <f t="shared" si="41"/>
        <v>100</v>
      </c>
      <c r="P273" s="32">
        <v>100</v>
      </c>
      <c r="Q273" s="32">
        <v>5600</v>
      </c>
      <c r="R273" s="39">
        <f t="shared" si="43"/>
        <v>560000</v>
      </c>
      <c r="S273" s="32">
        <v>30</v>
      </c>
      <c r="T273" s="32">
        <v>50</v>
      </c>
      <c r="U273" s="39">
        <f t="shared" si="48"/>
        <v>280000</v>
      </c>
      <c r="V273" s="39">
        <f t="shared" si="44"/>
        <v>280000</v>
      </c>
      <c r="W273" s="63">
        <f t="shared" si="45"/>
        <v>330000</v>
      </c>
      <c r="X273" s="63">
        <f t="shared" si="46"/>
        <v>330000</v>
      </c>
      <c r="Z273" s="63">
        <f t="shared" si="47"/>
        <v>330000</v>
      </c>
      <c r="AA273" s="38">
        <v>0.3</v>
      </c>
      <c r="AB273" s="32" t="s">
        <v>285</v>
      </c>
      <c r="AC273" s="32" t="s">
        <v>286</v>
      </c>
      <c r="AD273" s="32" t="s">
        <v>285</v>
      </c>
      <c r="AE273" s="32" t="s">
        <v>286</v>
      </c>
    </row>
    <row r="274" spans="1:31" s="46" customFormat="1" ht="20.25" thickBot="1" x14ac:dyDescent="0.5">
      <c r="D274" s="46">
        <v>3</v>
      </c>
      <c r="E274" s="91"/>
      <c r="F274" s="91"/>
      <c r="G274" s="46">
        <v>44</v>
      </c>
      <c r="H274" s="46">
        <v>11</v>
      </c>
      <c r="I274" s="46">
        <v>2000</v>
      </c>
      <c r="J274" s="59">
        <f t="shared" si="42"/>
        <v>22000</v>
      </c>
      <c r="R274" s="47">
        <f t="shared" si="43"/>
        <v>0</v>
      </c>
      <c r="U274" s="47">
        <f t="shared" si="48"/>
        <v>0</v>
      </c>
      <c r="V274" s="47">
        <f t="shared" si="44"/>
        <v>0</v>
      </c>
      <c r="W274" s="64">
        <f t="shared" si="45"/>
        <v>22000</v>
      </c>
      <c r="X274" s="64">
        <f t="shared" si="46"/>
        <v>22000</v>
      </c>
      <c r="Z274" s="64">
        <f t="shared" si="47"/>
        <v>22000</v>
      </c>
      <c r="AA274" s="48">
        <v>0.3</v>
      </c>
      <c r="AB274" s="46" t="s">
        <v>285</v>
      </c>
      <c r="AC274" s="46" t="s">
        <v>286</v>
      </c>
      <c r="AE274" s="46" t="s">
        <v>286</v>
      </c>
    </row>
    <row r="275" spans="1:31" x14ac:dyDescent="0.45">
      <c r="A275" s="32">
        <v>99</v>
      </c>
      <c r="B275" s="32" t="s">
        <v>143</v>
      </c>
      <c r="C275" s="32">
        <v>15354</v>
      </c>
      <c r="D275" s="32">
        <v>3</v>
      </c>
      <c r="E275" s="89">
        <v>15</v>
      </c>
      <c r="F275" s="89">
        <v>6</v>
      </c>
      <c r="G275" s="32">
        <f t="shared" si="40"/>
        <v>90</v>
      </c>
      <c r="H275" s="32">
        <f t="shared" si="39"/>
        <v>22.5</v>
      </c>
      <c r="I275" s="32">
        <v>2200</v>
      </c>
      <c r="J275" s="58">
        <f t="shared" si="42"/>
        <v>49500</v>
      </c>
      <c r="K275" s="32">
        <v>1</v>
      </c>
      <c r="L275" s="32" t="s">
        <v>200</v>
      </c>
      <c r="M275" s="32" t="s">
        <v>146</v>
      </c>
      <c r="N275" s="32" t="s">
        <v>241</v>
      </c>
      <c r="O275" s="32">
        <f t="shared" si="41"/>
        <v>90</v>
      </c>
      <c r="P275" s="32">
        <v>100</v>
      </c>
      <c r="Q275" s="32">
        <v>6650</v>
      </c>
      <c r="R275" s="39">
        <f t="shared" si="43"/>
        <v>598500</v>
      </c>
      <c r="S275" s="32">
        <v>10</v>
      </c>
      <c r="T275" s="32">
        <v>10</v>
      </c>
      <c r="U275" s="39">
        <f t="shared" si="48"/>
        <v>59850</v>
      </c>
      <c r="V275" s="39">
        <f t="shared" si="44"/>
        <v>538650</v>
      </c>
      <c r="W275" s="63">
        <f t="shared" si="45"/>
        <v>588150</v>
      </c>
      <c r="X275" s="63">
        <f t="shared" si="46"/>
        <v>588150</v>
      </c>
      <c r="Z275" s="63">
        <f t="shared" si="47"/>
        <v>588150</v>
      </c>
      <c r="AA275" s="38">
        <v>0.3</v>
      </c>
      <c r="AB275" s="32" t="s">
        <v>378</v>
      </c>
      <c r="AC275" s="32" t="s">
        <v>379</v>
      </c>
      <c r="AD275" s="32" t="s">
        <v>378</v>
      </c>
      <c r="AE275" s="32" t="s">
        <v>379</v>
      </c>
    </row>
    <row r="276" spans="1:31" x14ac:dyDescent="0.45">
      <c r="D276" s="32">
        <v>3</v>
      </c>
      <c r="E276" s="89">
        <v>5</v>
      </c>
      <c r="F276" s="89">
        <v>5</v>
      </c>
      <c r="G276" s="32">
        <f t="shared" si="40"/>
        <v>25</v>
      </c>
      <c r="H276" s="32">
        <f t="shared" si="39"/>
        <v>6.25</v>
      </c>
      <c r="I276" s="32">
        <v>2200</v>
      </c>
      <c r="J276" s="58">
        <f t="shared" si="42"/>
        <v>13750</v>
      </c>
      <c r="K276" s="32">
        <v>2</v>
      </c>
      <c r="L276" s="32" t="s">
        <v>225</v>
      </c>
      <c r="M276" s="32" t="s">
        <v>146</v>
      </c>
      <c r="N276" s="32" t="s">
        <v>201</v>
      </c>
      <c r="O276" s="32">
        <f t="shared" si="41"/>
        <v>25</v>
      </c>
      <c r="P276" s="32">
        <v>100</v>
      </c>
      <c r="Q276" s="32">
        <v>8900</v>
      </c>
      <c r="R276" s="39">
        <f t="shared" si="43"/>
        <v>222500</v>
      </c>
      <c r="S276" s="32">
        <v>10</v>
      </c>
      <c r="T276" s="32">
        <v>10</v>
      </c>
      <c r="U276" s="39">
        <f t="shared" si="48"/>
        <v>22250</v>
      </c>
      <c r="V276" s="39">
        <f t="shared" si="44"/>
        <v>200250</v>
      </c>
      <c r="W276" s="63">
        <f t="shared" si="45"/>
        <v>214000</v>
      </c>
      <c r="X276" s="63">
        <f t="shared" si="46"/>
        <v>214000</v>
      </c>
      <c r="Z276" s="63">
        <f t="shared" si="47"/>
        <v>214000</v>
      </c>
      <c r="AA276" s="38">
        <v>0.3</v>
      </c>
      <c r="AB276" s="32" t="s">
        <v>378</v>
      </c>
      <c r="AC276" s="32" t="s">
        <v>379</v>
      </c>
      <c r="AD276" s="32" t="s">
        <v>378</v>
      </c>
      <c r="AE276" s="32" t="s">
        <v>379</v>
      </c>
    </row>
    <row r="277" spans="1:31" x14ac:dyDescent="0.45">
      <c r="D277" s="32">
        <v>3</v>
      </c>
      <c r="E277" s="89">
        <v>5</v>
      </c>
      <c r="F277" s="89">
        <v>20</v>
      </c>
      <c r="G277" s="32">
        <f t="shared" si="40"/>
        <v>100</v>
      </c>
      <c r="H277" s="32">
        <f t="shared" si="39"/>
        <v>25</v>
      </c>
      <c r="I277" s="32">
        <v>2200</v>
      </c>
      <c r="J277" s="58">
        <f t="shared" si="42"/>
        <v>55000</v>
      </c>
      <c r="K277" s="32">
        <v>3</v>
      </c>
      <c r="L277" s="32" t="s">
        <v>376</v>
      </c>
      <c r="M277" s="32" t="s">
        <v>146</v>
      </c>
      <c r="N277" s="32" t="s">
        <v>201</v>
      </c>
      <c r="O277" s="32">
        <f t="shared" si="41"/>
        <v>100</v>
      </c>
      <c r="P277" s="32">
        <v>100</v>
      </c>
      <c r="Q277" s="32">
        <v>5600</v>
      </c>
      <c r="R277" s="39">
        <f t="shared" si="43"/>
        <v>560000</v>
      </c>
      <c r="S277" s="32">
        <v>10</v>
      </c>
      <c r="T277" s="32">
        <v>10</v>
      </c>
      <c r="U277" s="39">
        <f t="shared" si="48"/>
        <v>56000</v>
      </c>
      <c r="V277" s="39">
        <f t="shared" si="44"/>
        <v>504000</v>
      </c>
      <c r="W277" s="63">
        <f t="shared" si="45"/>
        <v>559000</v>
      </c>
      <c r="X277" s="63">
        <f t="shared" si="46"/>
        <v>559000</v>
      </c>
      <c r="Z277" s="63">
        <f t="shared" si="47"/>
        <v>559000</v>
      </c>
      <c r="AA277" s="38">
        <v>0.3</v>
      </c>
      <c r="AB277" s="32" t="s">
        <v>378</v>
      </c>
      <c r="AC277" s="32" t="s">
        <v>379</v>
      </c>
      <c r="AD277" s="32" t="s">
        <v>378</v>
      </c>
      <c r="AE277" s="32" t="s">
        <v>379</v>
      </c>
    </row>
    <row r="278" spans="1:31" x14ac:dyDescent="0.45">
      <c r="D278" s="32">
        <v>3</v>
      </c>
      <c r="E278" s="89">
        <v>18</v>
      </c>
      <c r="F278" s="89">
        <v>20</v>
      </c>
      <c r="G278" s="32">
        <f t="shared" si="40"/>
        <v>360</v>
      </c>
      <c r="H278" s="32">
        <f t="shared" si="39"/>
        <v>90</v>
      </c>
      <c r="I278" s="32">
        <v>2200</v>
      </c>
      <c r="J278" s="58">
        <f t="shared" si="42"/>
        <v>198000</v>
      </c>
      <c r="K278" s="32">
        <v>4</v>
      </c>
      <c r="L278" s="32" t="s">
        <v>380</v>
      </c>
      <c r="M278" s="32" t="s">
        <v>146</v>
      </c>
      <c r="N278" s="32" t="s">
        <v>201</v>
      </c>
      <c r="O278" s="32">
        <f t="shared" si="41"/>
        <v>360</v>
      </c>
      <c r="P278" s="32">
        <v>100</v>
      </c>
      <c r="Q278" s="32">
        <v>3300</v>
      </c>
      <c r="R278" s="39">
        <f t="shared" si="43"/>
        <v>1188000</v>
      </c>
      <c r="S278" s="32">
        <v>10</v>
      </c>
      <c r="T278" s="32">
        <v>10</v>
      </c>
      <c r="U278" s="39">
        <f t="shared" si="48"/>
        <v>118800</v>
      </c>
      <c r="V278" s="39">
        <f t="shared" si="44"/>
        <v>1069200</v>
      </c>
      <c r="W278" s="63">
        <f t="shared" si="45"/>
        <v>1267200</v>
      </c>
      <c r="X278" s="63">
        <f t="shared" si="46"/>
        <v>1267200</v>
      </c>
      <c r="Z278" s="63">
        <f t="shared" si="47"/>
        <v>1267200</v>
      </c>
      <c r="AA278" s="38">
        <v>0.3</v>
      </c>
      <c r="AB278" s="32" t="s">
        <v>378</v>
      </c>
      <c r="AC278" s="32" t="s">
        <v>379</v>
      </c>
      <c r="AD278" s="32" t="s">
        <v>378</v>
      </c>
      <c r="AE278" s="32" t="s">
        <v>379</v>
      </c>
    </row>
    <row r="279" spans="1:31" s="46" customFormat="1" ht="20.25" thickBot="1" x14ac:dyDescent="0.5">
      <c r="D279" s="46">
        <v>3</v>
      </c>
      <c r="E279" s="91"/>
      <c r="F279" s="91"/>
      <c r="G279" s="46">
        <v>4289.3999999999996</v>
      </c>
      <c r="H279" s="46">
        <v>1072.3499999999999</v>
      </c>
      <c r="I279" s="46">
        <v>2200</v>
      </c>
      <c r="J279" s="59">
        <f t="shared" si="42"/>
        <v>2359170</v>
      </c>
      <c r="R279" s="47">
        <f t="shared" si="43"/>
        <v>0</v>
      </c>
      <c r="U279" s="47">
        <f t="shared" si="48"/>
        <v>0</v>
      </c>
      <c r="V279" s="47">
        <f t="shared" si="44"/>
        <v>0</v>
      </c>
      <c r="W279" s="64">
        <f t="shared" si="45"/>
        <v>2359170</v>
      </c>
      <c r="X279" s="64">
        <f t="shared" si="46"/>
        <v>2359170</v>
      </c>
      <c r="Z279" s="64">
        <f t="shared" si="47"/>
        <v>2359170</v>
      </c>
      <c r="AA279" s="48">
        <v>0.3</v>
      </c>
      <c r="AB279" s="46" t="s">
        <v>378</v>
      </c>
      <c r="AC279" s="46" t="s">
        <v>379</v>
      </c>
      <c r="AD279" s="82"/>
      <c r="AE279" s="82"/>
    </row>
    <row r="280" spans="1:31" x14ac:dyDescent="0.45">
      <c r="A280" s="32">
        <v>100</v>
      </c>
      <c r="B280" s="32" t="s">
        <v>143</v>
      </c>
      <c r="C280" s="32">
        <v>28419</v>
      </c>
      <c r="D280" s="32">
        <v>3</v>
      </c>
      <c r="E280" s="89">
        <v>5</v>
      </c>
      <c r="F280" s="89">
        <v>14</v>
      </c>
      <c r="G280" s="32">
        <f t="shared" si="40"/>
        <v>70</v>
      </c>
      <c r="H280" s="32">
        <f t="shared" si="39"/>
        <v>17.5</v>
      </c>
      <c r="I280" s="32">
        <v>150</v>
      </c>
      <c r="J280" s="58">
        <f t="shared" si="42"/>
        <v>2625</v>
      </c>
      <c r="K280" s="32">
        <v>1</v>
      </c>
      <c r="L280" s="32" t="s">
        <v>381</v>
      </c>
      <c r="M280" s="32" t="s">
        <v>146</v>
      </c>
      <c r="N280" s="32" t="s">
        <v>201</v>
      </c>
      <c r="O280" s="32">
        <f t="shared" si="41"/>
        <v>70</v>
      </c>
      <c r="P280" s="32">
        <v>100</v>
      </c>
      <c r="Q280" s="32">
        <v>5350</v>
      </c>
      <c r="R280" s="39">
        <f t="shared" si="43"/>
        <v>374500</v>
      </c>
      <c r="S280" s="32">
        <v>10</v>
      </c>
      <c r="T280" s="32">
        <v>10</v>
      </c>
      <c r="U280" s="39">
        <f t="shared" si="48"/>
        <v>37450</v>
      </c>
      <c r="V280" s="39">
        <f t="shared" si="44"/>
        <v>337050</v>
      </c>
      <c r="W280" s="63">
        <f t="shared" si="45"/>
        <v>339675</v>
      </c>
      <c r="X280" s="63">
        <f t="shared" si="46"/>
        <v>339675</v>
      </c>
      <c r="Z280" s="63">
        <f t="shared" si="47"/>
        <v>339675</v>
      </c>
      <c r="AA280" s="38">
        <v>0.3</v>
      </c>
      <c r="AB280" s="32" t="s">
        <v>342</v>
      </c>
      <c r="AC280" s="32" t="s">
        <v>343</v>
      </c>
      <c r="AD280" s="32" t="s">
        <v>342</v>
      </c>
      <c r="AE280" s="32" t="s">
        <v>343</v>
      </c>
    </row>
    <row r="281" spans="1:31" s="46" customFormat="1" ht="20.25" thickBot="1" x14ac:dyDescent="0.5">
      <c r="D281" s="46">
        <v>3</v>
      </c>
      <c r="E281" s="91"/>
      <c r="F281" s="91"/>
      <c r="G281" s="46">
        <v>534</v>
      </c>
      <c r="H281" s="46">
        <v>133.5</v>
      </c>
      <c r="I281" s="46">
        <v>150</v>
      </c>
      <c r="J281" s="59">
        <f t="shared" si="42"/>
        <v>20025</v>
      </c>
      <c r="R281" s="47">
        <f t="shared" si="43"/>
        <v>0</v>
      </c>
      <c r="U281" s="47">
        <f t="shared" si="48"/>
        <v>0</v>
      </c>
      <c r="V281" s="47">
        <f t="shared" si="44"/>
        <v>0</v>
      </c>
      <c r="W281" s="64">
        <f t="shared" si="45"/>
        <v>20025</v>
      </c>
      <c r="X281" s="64">
        <f t="shared" si="46"/>
        <v>20025</v>
      </c>
      <c r="Z281" s="64">
        <f t="shared" si="47"/>
        <v>20025</v>
      </c>
      <c r="AA281" s="48">
        <v>0.3</v>
      </c>
      <c r="AB281" s="46" t="s">
        <v>342</v>
      </c>
      <c r="AC281" s="46" t="s">
        <v>343</v>
      </c>
      <c r="AD281" s="82"/>
      <c r="AE281" s="82"/>
    </row>
    <row r="282" spans="1:31" x14ac:dyDescent="0.45">
      <c r="A282" s="32">
        <v>105</v>
      </c>
      <c r="B282" s="32" t="s">
        <v>143</v>
      </c>
      <c r="C282" s="32">
        <v>28314</v>
      </c>
      <c r="D282" s="32">
        <v>3</v>
      </c>
      <c r="E282" s="89">
        <v>6</v>
      </c>
      <c r="F282" s="89">
        <v>3</v>
      </c>
      <c r="G282" s="32">
        <f t="shared" si="40"/>
        <v>18</v>
      </c>
      <c r="H282" s="32">
        <f t="shared" si="39"/>
        <v>4.5</v>
      </c>
      <c r="I282" s="32">
        <v>1500</v>
      </c>
      <c r="J282" s="58">
        <f t="shared" si="42"/>
        <v>6750</v>
      </c>
      <c r="K282" s="32">
        <v>1</v>
      </c>
      <c r="L282" s="32" t="s">
        <v>225</v>
      </c>
      <c r="M282" s="32" t="s">
        <v>146</v>
      </c>
      <c r="N282" s="32" t="s">
        <v>201</v>
      </c>
      <c r="O282" s="32">
        <f t="shared" si="41"/>
        <v>18</v>
      </c>
      <c r="P282" s="32">
        <v>100</v>
      </c>
      <c r="Q282" s="32">
        <v>8900</v>
      </c>
      <c r="R282" s="39">
        <f t="shared" si="43"/>
        <v>160200</v>
      </c>
      <c r="S282" s="32">
        <v>15</v>
      </c>
      <c r="T282" s="32">
        <v>20</v>
      </c>
      <c r="U282" s="39">
        <f t="shared" si="48"/>
        <v>32040</v>
      </c>
      <c r="V282" s="39">
        <f t="shared" si="44"/>
        <v>128160</v>
      </c>
      <c r="W282" s="63">
        <f t="shared" si="45"/>
        <v>134910</v>
      </c>
      <c r="X282" s="63">
        <f t="shared" si="46"/>
        <v>134910</v>
      </c>
      <c r="Z282" s="63">
        <f t="shared" si="47"/>
        <v>134910</v>
      </c>
      <c r="AA282" s="38">
        <v>0.3</v>
      </c>
      <c r="AB282" s="32" t="s">
        <v>321</v>
      </c>
      <c r="AC282" s="32" t="s">
        <v>322</v>
      </c>
      <c r="AD282" s="32" t="s">
        <v>321</v>
      </c>
      <c r="AE282" s="32" t="s">
        <v>322</v>
      </c>
    </row>
    <row r="283" spans="1:31" x14ac:dyDescent="0.45">
      <c r="D283" s="32">
        <v>3</v>
      </c>
      <c r="E283" s="89">
        <v>20</v>
      </c>
      <c r="F283" s="89">
        <v>20</v>
      </c>
      <c r="G283" s="32">
        <f t="shared" si="40"/>
        <v>400</v>
      </c>
      <c r="H283" s="32">
        <f t="shared" si="39"/>
        <v>100</v>
      </c>
      <c r="I283" s="32">
        <v>1500</v>
      </c>
      <c r="J283" s="58">
        <f t="shared" si="42"/>
        <v>150000</v>
      </c>
      <c r="K283" s="32">
        <v>2</v>
      </c>
      <c r="L283" s="32" t="s">
        <v>274</v>
      </c>
      <c r="M283" s="32" t="s">
        <v>146</v>
      </c>
      <c r="N283" s="32" t="s">
        <v>201</v>
      </c>
      <c r="O283" s="32">
        <f t="shared" si="41"/>
        <v>400</v>
      </c>
      <c r="P283" s="32">
        <v>100</v>
      </c>
      <c r="Q283" s="32">
        <v>450</v>
      </c>
      <c r="R283" s="39">
        <f t="shared" si="43"/>
        <v>180000</v>
      </c>
      <c r="S283" s="32">
        <v>15</v>
      </c>
      <c r="T283" s="32">
        <v>20</v>
      </c>
      <c r="U283" s="39">
        <f t="shared" si="48"/>
        <v>36000</v>
      </c>
      <c r="V283" s="39">
        <f t="shared" si="44"/>
        <v>144000</v>
      </c>
      <c r="W283" s="63">
        <f t="shared" si="45"/>
        <v>294000</v>
      </c>
      <c r="X283" s="63">
        <f t="shared" si="46"/>
        <v>294000</v>
      </c>
      <c r="Z283" s="63">
        <f t="shared" si="47"/>
        <v>294000</v>
      </c>
      <c r="AA283" s="38">
        <v>0.3</v>
      </c>
      <c r="AB283" s="32" t="s">
        <v>321</v>
      </c>
      <c r="AC283" s="32" t="s">
        <v>322</v>
      </c>
      <c r="AD283" s="32" t="s">
        <v>321</v>
      </c>
      <c r="AE283" s="32" t="s">
        <v>322</v>
      </c>
    </row>
    <row r="284" spans="1:31" s="46" customFormat="1" ht="20.25" thickBot="1" x14ac:dyDescent="0.5">
      <c r="D284" s="46">
        <v>3</v>
      </c>
      <c r="E284" s="91"/>
      <c r="F284" s="91"/>
      <c r="G284" s="46">
        <v>1270</v>
      </c>
      <c r="H284" s="46">
        <v>317.5</v>
      </c>
      <c r="I284" s="46">
        <v>1500</v>
      </c>
      <c r="J284" s="59">
        <f t="shared" si="42"/>
        <v>476250</v>
      </c>
      <c r="R284" s="47">
        <f t="shared" si="43"/>
        <v>0</v>
      </c>
      <c r="U284" s="47">
        <f t="shared" si="48"/>
        <v>0</v>
      </c>
      <c r="V284" s="47">
        <f t="shared" si="44"/>
        <v>0</v>
      </c>
      <c r="W284" s="64">
        <f t="shared" si="45"/>
        <v>476250</v>
      </c>
      <c r="X284" s="64">
        <f t="shared" si="46"/>
        <v>476250</v>
      </c>
      <c r="Z284" s="64">
        <f t="shared" si="47"/>
        <v>476250</v>
      </c>
      <c r="AA284" s="48">
        <v>0.3</v>
      </c>
      <c r="AB284" s="46" t="s">
        <v>321</v>
      </c>
      <c r="AC284" s="46" t="s">
        <v>322</v>
      </c>
    </row>
    <row r="285" spans="1:31" x14ac:dyDescent="0.45">
      <c r="A285" s="32">
        <v>101</v>
      </c>
      <c r="B285" s="32" t="s">
        <v>143</v>
      </c>
      <c r="C285" s="32">
        <v>1606</v>
      </c>
      <c r="D285" s="32">
        <v>3</v>
      </c>
      <c r="E285" s="89">
        <v>12</v>
      </c>
      <c r="F285" s="89">
        <v>15</v>
      </c>
      <c r="G285" s="32">
        <f t="shared" si="40"/>
        <v>180</v>
      </c>
      <c r="H285" s="32">
        <f t="shared" si="39"/>
        <v>45</v>
      </c>
      <c r="I285" s="32">
        <v>2500</v>
      </c>
      <c r="J285" s="58">
        <f t="shared" si="42"/>
        <v>112500</v>
      </c>
      <c r="K285" s="32">
        <v>1</v>
      </c>
      <c r="L285" s="32" t="s">
        <v>200</v>
      </c>
      <c r="M285" s="32" t="s">
        <v>146</v>
      </c>
      <c r="N285" s="32" t="s">
        <v>201</v>
      </c>
      <c r="O285" s="32">
        <f t="shared" si="41"/>
        <v>180</v>
      </c>
      <c r="P285" s="32">
        <v>100</v>
      </c>
      <c r="Q285" s="32">
        <v>6650</v>
      </c>
      <c r="R285" s="39">
        <f t="shared" si="43"/>
        <v>1197000</v>
      </c>
      <c r="S285" s="32">
        <v>13</v>
      </c>
      <c r="T285" s="32">
        <v>16</v>
      </c>
      <c r="U285" s="39">
        <f t="shared" si="48"/>
        <v>191520</v>
      </c>
      <c r="V285" s="39">
        <f t="shared" si="44"/>
        <v>1005480</v>
      </c>
      <c r="W285" s="63">
        <f t="shared" si="45"/>
        <v>1117980</v>
      </c>
      <c r="X285" s="63">
        <f t="shared" si="46"/>
        <v>1117980</v>
      </c>
      <c r="Z285" s="63">
        <f t="shared" si="47"/>
        <v>1117980</v>
      </c>
      <c r="AA285" s="38">
        <v>0.3</v>
      </c>
      <c r="AB285" s="32" t="s">
        <v>382</v>
      </c>
      <c r="AC285" s="32" t="s">
        <v>383</v>
      </c>
      <c r="AD285" s="32" t="s">
        <v>382</v>
      </c>
      <c r="AE285" s="32" t="s">
        <v>383</v>
      </c>
    </row>
    <row r="286" spans="1:31" x14ac:dyDescent="0.45">
      <c r="D286" s="32">
        <v>3</v>
      </c>
      <c r="E286" s="89">
        <v>4</v>
      </c>
      <c r="F286" s="89">
        <v>6</v>
      </c>
      <c r="G286" s="32">
        <f t="shared" si="40"/>
        <v>24</v>
      </c>
      <c r="H286" s="32">
        <f>G286/4</f>
        <v>6</v>
      </c>
      <c r="I286" s="32">
        <v>2500</v>
      </c>
      <c r="J286" s="58">
        <f t="shared" si="42"/>
        <v>15000</v>
      </c>
      <c r="K286" s="32">
        <v>2</v>
      </c>
      <c r="L286" s="32" t="s">
        <v>200</v>
      </c>
      <c r="M286" s="32" t="s">
        <v>146</v>
      </c>
      <c r="N286" s="32" t="s">
        <v>201</v>
      </c>
      <c r="O286" s="32">
        <v>24</v>
      </c>
      <c r="P286" s="32">
        <v>100</v>
      </c>
      <c r="Q286" s="32">
        <v>6650</v>
      </c>
      <c r="R286" s="39">
        <f t="shared" si="43"/>
        <v>159600</v>
      </c>
      <c r="S286" s="32">
        <v>13</v>
      </c>
      <c r="T286" s="32">
        <v>16</v>
      </c>
      <c r="U286" s="39">
        <f t="shared" si="48"/>
        <v>25536</v>
      </c>
      <c r="V286" s="39">
        <f t="shared" si="44"/>
        <v>134064</v>
      </c>
      <c r="W286" s="63">
        <f t="shared" si="45"/>
        <v>149064</v>
      </c>
      <c r="X286" s="63">
        <f t="shared" si="46"/>
        <v>149064</v>
      </c>
      <c r="Z286" s="63">
        <f t="shared" si="47"/>
        <v>149064</v>
      </c>
      <c r="AA286" s="38">
        <v>0.3</v>
      </c>
      <c r="AB286" s="32" t="s">
        <v>382</v>
      </c>
      <c r="AC286" s="32" t="s">
        <v>383</v>
      </c>
      <c r="AD286" s="32" t="s">
        <v>384</v>
      </c>
      <c r="AE286" s="32" t="s">
        <v>385</v>
      </c>
    </row>
    <row r="287" spans="1:31" s="46" customFormat="1" ht="20.25" thickBot="1" x14ac:dyDescent="0.5">
      <c r="D287" s="46">
        <v>3</v>
      </c>
      <c r="E287" s="91"/>
      <c r="F287" s="91"/>
      <c r="G287" s="46">
        <v>188</v>
      </c>
      <c r="H287" s="46">
        <v>47</v>
      </c>
      <c r="I287" s="46">
        <v>2500</v>
      </c>
      <c r="J287" s="59">
        <f t="shared" si="42"/>
        <v>117500</v>
      </c>
      <c r="R287" s="47">
        <f t="shared" si="43"/>
        <v>0</v>
      </c>
      <c r="U287" s="47">
        <f t="shared" si="48"/>
        <v>0</v>
      </c>
      <c r="V287" s="47">
        <f t="shared" si="44"/>
        <v>0</v>
      </c>
      <c r="W287" s="64">
        <f t="shared" si="45"/>
        <v>117500</v>
      </c>
      <c r="X287" s="64">
        <f t="shared" si="46"/>
        <v>117500</v>
      </c>
      <c r="Z287" s="64">
        <f t="shared" si="47"/>
        <v>117500</v>
      </c>
      <c r="AA287" s="48">
        <v>0.3</v>
      </c>
      <c r="AB287" s="46" t="s">
        <v>382</v>
      </c>
      <c r="AC287" s="46" t="s">
        <v>383</v>
      </c>
      <c r="AD287" s="82"/>
      <c r="AE287" s="82"/>
    </row>
    <row r="288" spans="1:31" x14ac:dyDescent="0.45">
      <c r="A288" s="32">
        <v>102</v>
      </c>
      <c r="B288" s="32" t="s">
        <v>348</v>
      </c>
      <c r="C288" s="32">
        <v>1164</v>
      </c>
      <c r="D288" s="32">
        <v>3</v>
      </c>
      <c r="E288" s="89">
        <v>12</v>
      </c>
      <c r="F288" s="89">
        <v>15</v>
      </c>
      <c r="G288" s="32">
        <f t="shared" si="40"/>
        <v>180</v>
      </c>
      <c r="H288" s="32">
        <f t="shared" ref="H288:H363" si="49">G288/4</f>
        <v>45</v>
      </c>
      <c r="I288" s="32">
        <v>2500</v>
      </c>
      <c r="J288" s="58">
        <f t="shared" si="42"/>
        <v>112500</v>
      </c>
      <c r="K288" s="32">
        <v>1</v>
      </c>
      <c r="L288" s="32" t="s">
        <v>200</v>
      </c>
      <c r="M288" s="32" t="s">
        <v>146</v>
      </c>
      <c r="N288" s="32" t="s">
        <v>201</v>
      </c>
      <c r="O288" s="32">
        <f t="shared" si="41"/>
        <v>180</v>
      </c>
      <c r="P288" s="32">
        <v>100</v>
      </c>
      <c r="Q288" s="32">
        <v>6650</v>
      </c>
      <c r="R288" s="39">
        <f t="shared" si="43"/>
        <v>1197000</v>
      </c>
      <c r="S288" s="32">
        <v>10</v>
      </c>
      <c r="T288" s="32">
        <v>10</v>
      </c>
      <c r="U288" s="39">
        <f t="shared" si="48"/>
        <v>119700</v>
      </c>
      <c r="V288" s="39">
        <f t="shared" si="44"/>
        <v>1077300</v>
      </c>
      <c r="W288" s="63">
        <f t="shared" si="45"/>
        <v>1189800</v>
      </c>
      <c r="X288" s="63">
        <f t="shared" si="46"/>
        <v>1189800</v>
      </c>
      <c r="Z288" s="63">
        <f t="shared" si="47"/>
        <v>1189800</v>
      </c>
      <c r="AA288" s="38">
        <v>0.3</v>
      </c>
      <c r="AB288" s="32" t="s">
        <v>325</v>
      </c>
      <c r="AC288" s="32" t="s">
        <v>326</v>
      </c>
      <c r="AD288" s="32" t="s">
        <v>325</v>
      </c>
      <c r="AE288" s="32" t="s">
        <v>326</v>
      </c>
    </row>
    <row r="289" spans="1:31" s="46" customFormat="1" ht="20.25" thickBot="1" x14ac:dyDescent="0.5">
      <c r="D289" s="46">
        <v>3</v>
      </c>
      <c r="E289" s="91"/>
      <c r="F289" s="91"/>
      <c r="G289" s="46">
        <v>256</v>
      </c>
      <c r="H289" s="46">
        <v>64</v>
      </c>
      <c r="I289" s="46">
        <v>2500</v>
      </c>
      <c r="J289" s="59">
        <f t="shared" si="42"/>
        <v>160000</v>
      </c>
      <c r="R289" s="47">
        <f t="shared" si="43"/>
        <v>0</v>
      </c>
      <c r="U289" s="47">
        <f t="shared" si="48"/>
        <v>0</v>
      </c>
      <c r="V289" s="47">
        <f t="shared" si="44"/>
        <v>0</v>
      </c>
      <c r="W289" s="64">
        <f t="shared" si="45"/>
        <v>160000</v>
      </c>
      <c r="X289" s="64">
        <f t="shared" si="46"/>
        <v>160000</v>
      </c>
      <c r="Z289" s="64">
        <f t="shared" si="47"/>
        <v>160000</v>
      </c>
      <c r="AA289" s="48">
        <v>0.3</v>
      </c>
      <c r="AB289" s="46" t="s">
        <v>325</v>
      </c>
      <c r="AC289" s="46" t="s">
        <v>326</v>
      </c>
      <c r="AD289" s="82"/>
      <c r="AE289" s="82"/>
    </row>
    <row r="290" spans="1:31" x14ac:dyDescent="0.45">
      <c r="A290" s="32">
        <v>103</v>
      </c>
      <c r="B290" s="32" t="s">
        <v>143</v>
      </c>
      <c r="C290" s="32">
        <v>14083</v>
      </c>
      <c r="D290" s="32">
        <v>3</v>
      </c>
      <c r="E290" s="89">
        <v>10</v>
      </c>
      <c r="F290" s="89">
        <v>8</v>
      </c>
      <c r="G290" s="32">
        <f t="shared" ref="G290:G366" si="50">E290*F290</f>
        <v>80</v>
      </c>
      <c r="H290" s="32">
        <f t="shared" si="49"/>
        <v>20</v>
      </c>
      <c r="I290" s="32">
        <v>2500</v>
      </c>
      <c r="J290" s="58">
        <f t="shared" si="42"/>
        <v>50000</v>
      </c>
      <c r="K290" s="32">
        <v>1</v>
      </c>
      <c r="L290" s="32" t="s">
        <v>204</v>
      </c>
      <c r="M290" s="32" t="s">
        <v>146</v>
      </c>
      <c r="N290" s="32" t="s">
        <v>201</v>
      </c>
      <c r="O290" s="32">
        <f t="shared" si="41"/>
        <v>80</v>
      </c>
      <c r="P290" s="32">
        <v>100</v>
      </c>
      <c r="Q290" s="32">
        <v>6550</v>
      </c>
      <c r="R290" s="39">
        <f t="shared" si="43"/>
        <v>524000</v>
      </c>
      <c r="S290" s="32">
        <v>53</v>
      </c>
      <c r="T290" s="32">
        <v>76</v>
      </c>
      <c r="U290" s="39">
        <f t="shared" si="48"/>
        <v>398240</v>
      </c>
      <c r="V290" s="39">
        <f t="shared" si="44"/>
        <v>125760</v>
      </c>
      <c r="W290" s="63">
        <f t="shared" si="45"/>
        <v>175760</v>
      </c>
      <c r="X290" s="63">
        <f t="shared" si="46"/>
        <v>175760</v>
      </c>
      <c r="Z290" s="63">
        <f t="shared" si="47"/>
        <v>175760</v>
      </c>
      <c r="AA290" s="38">
        <v>0.3</v>
      </c>
      <c r="AB290" s="32" t="s">
        <v>386</v>
      </c>
      <c r="AC290" s="32" t="s">
        <v>387</v>
      </c>
      <c r="AD290" s="32" t="s">
        <v>386</v>
      </c>
      <c r="AE290" s="32" t="s">
        <v>387</v>
      </c>
    </row>
    <row r="291" spans="1:31" s="46" customFormat="1" ht="20.25" thickBot="1" x14ac:dyDescent="0.5">
      <c r="D291" s="46">
        <v>3</v>
      </c>
      <c r="E291" s="91"/>
      <c r="F291" s="91"/>
      <c r="G291" s="46">
        <v>260</v>
      </c>
      <c r="H291" s="46">
        <v>65</v>
      </c>
      <c r="I291" s="46">
        <v>2500</v>
      </c>
      <c r="J291" s="59">
        <f t="shared" si="42"/>
        <v>162500</v>
      </c>
      <c r="R291" s="47">
        <f t="shared" si="43"/>
        <v>0</v>
      </c>
      <c r="U291" s="47">
        <f t="shared" si="48"/>
        <v>0</v>
      </c>
      <c r="V291" s="47">
        <f t="shared" si="44"/>
        <v>0</v>
      </c>
      <c r="W291" s="64">
        <f t="shared" si="45"/>
        <v>162500</v>
      </c>
      <c r="X291" s="64">
        <f t="shared" si="46"/>
        <v>162500</v>
      </c>
      <c r="Z291" s="64">
        <f t="shared" si="47"/>
        <v>162500</v>
      </c>
      <c r="AA291" s="48">
        <v>0.3</v>
      </c>
      <c r="AB291" s="46" t="s">
        <v>386</v>
      </c>
      <c r="AC291" s="46" t="s">
        <v>387</v>
      </c>
      <c r="AD291" s="82"/>
      <c r="AE291" s="82"/>
    </row>
    <row r="292" spans="1:31" x14ac:dyDescent="0.45">
      <c r="A292" s="32">
        <v>104</v>
      </c>
      <c r="B292" s="32" t="s">
        <v>143</v>
      </c>
      <c r="C292" s="32">
        <v>1154</v>
      </c>
      <c r="D292" s="32">
        <v>2</v>
      </c>
      <c r="E292" s="89">
        <v>8</v>
      </c>
      <c r="F292" s="89">
        <v>15</v>
      </c>
      <c r="G292" s="32">
        <f t="shared" si="50"/>
        <v>120</v>
      </c>
      <c r="H292" s="32">
        <f t="shared" si="49"/>
        <v>30</v>
      </c>
      <c r="I292" s="32">
        <v>880</v>
      </c>
      <c r="J292" s="58">
        <f t="shared" si="42"/>
        <v>26400</v>
      </c>
      <c r="K292" s="32">
        <v>1</v>
      </c>
      <c r="L292" s="32" t="s">
        <v>204</v>
      </c>
      <c r="M292" s="32" t="s">
        <v>146</v>
      </c>
      <c r="N292" s="32" t="s">
        <v>241</v>
      </c>
      <c r="O292" s="32">
        <f t="shared" si="41"/>
        <v>120</v>
      </c>
      <c r="P292" s="32">
        <v>100</v>
      </c>
      <c r="Q292" s="32">
        <v>6550</v>
      </c>
      <c r="R292" s="39">
        <f t="shared" si="43"/>
        <v>786000</v>
      </c>
      <c r="S292" s="32">
        <v>10</v>
      </c>
      <c r="T292" s="32">
        <v>10</v>
      </c>
      <c r="U292" s="39">
        <f t="shared" si="48"/>
        <v>78600</v>
      </c>
      <c r="V292" s="39">
        <f t="shared" si="44"/>
        <v>707400</v>
      </c>
      <c r="W292" s="63">
        <f t="shared" si="45"/>
        <v>733800</v>
      </c>
      <c r="X292" s="63">
        <f t="shared" si="46"/>
        <v>733800</v>
      </c>
      <c r="Z292" s="63">
        <f t="shared" si="47"/>
        <v>733800</v>
      </c>
      <c r="AA292" s="38">
        <v>0.3</v>
      </c>
      <c r="AB292" s="32" t="s">
        <v>388</v>
      </c>
      <c r="AC292" s="32" t="s">
        <v>389</v>
      </c>
      <c r="AD292" s="32" t="s">
        <v>388</v>
      </c>
      <c r="AE292" s="32" t="s">
        <v>389</v>
      </c>
    </row>
    <row r="293" spans="1:31" x14ac:dyDescent="0.45">
      <c r="D293" s="32">
        <v>3</v>
      </c>
      <c r="E293" s="89">
        <v>8</v>
      </c>
      <c r="F293" s="89">
        <v>6</v>
      </c>
      <c r="G293" s="32">
        <f t="shared" si="50"/>
        <v>48</v>
      </c>
      <c r="H293" s="32">
        <f t="shared" si="49"/>
        <v>12</v>
      </c>
      <c r="I293" s="32">
        <v>880</v>
      </c>
      <c r="J293" s="58">
        <f t="shared" si="42"/>
        <v>10560</v>
      </c>
      <c r="K293" s="32">
        <v>2</v>
      </c>
      <c r="L293" s="32" t="s">
        <v>204</v>
      </c>
      <c r="M293" s="32" t="s">
        <v>146</v>
      </c>
      <c r="N293" s="32" t="s">
        <v>201</v>
      </c>
      <c r="O293" s="32">
        <f t="shared" si="41"/>
        <v>48</v>
      </c>
      <c r="P293" s="32">
        <v>100</v>
      </c>
      <c r="Q293" s="32">
        <v>6550</v>
      </c>
      <c r="R293" s="39">
        <f t="shared" si="43"/>
        <v>314400</v>
      </c>
      <c r="S293" s="32">
        <v>10</v>
      </c>
      <c r="T293" s="32">
        <v>10</v>
      </c>
      <c r="U293" s="39">
        <f t="shared" si="48"/>
        <v>31440</v>
      </c>
      <c r="V293" s="39">
        <f t="shared" si="44"/>
        <v>282960</v>
      </c>
      <c r="W293" s="63">
        <f t="shared" si="45"/>
        <v>293520</v>
      </c>
      <c r="X293" s="63">
        <f t="shared" si="46"/>
        <v>293520</v>
      </c>
      <c r="Z293" s="63">
        <f t="shared" si="47"/>
        <v>293520</v>
      </c>
      <c r="AA293" s="38">
        <v>0.3</v>
      </c>
      <c r="AB293" s="32" t="s">
        <v>388</v>
      </c>
      <c r="AC293" s="32" t="s">
        <v>389</v>
      </c>
      <c r="AD293" s="32" t="s">
        <v>388</v>
      </c>
      <c r="AE293" s="32" t="s">
        <v>389</v>
      </c>
    </row>
    <row r="294" spans="1:31" s="46" customFormat="1" ht="20.25" thickBot="1" x14ac:dyDescent="0.5">
      <c r="D294" s="46">
        <v>1</v>
      </c>
      <c r="E294" s="91"/>
      <c r="F294" s="91"/>
      <c r="G294" s="46">
        <v>1676</v>
      </c>
      <c r="H294" s="46">
        <v>419</v>
      </c>
      <c r="I294" s="46">
        <v>880</v>
      </c>
      <c r="J294" s="59">
        <f t="shared" si="42"/>
        <v>368720</v>
      </c>
      <c r="R294" s="47">
        <f t="shared" si="43"/>
        <v>0</v>
      </c>
      <c r="U294" s="47">
        <f t="shared" si="48"/>
        <v>0</v>
      </c>
      <c r="V294" s="47">
        <f t="shared" si="44"/>
        <v>0</v>
      </c>
      <c r="W294" s="64">
        <f t="shared" si="45"/>
        <v>368720</v>
      </c>
      <c r="X294" s="64">
        <f t="shared" si="46"/>
        <v>368720</v>
      </c>
      <c r="Z294" s="64">
        <f t="shared" si="47"/>
        <v>368720</v>
      </c>
      <c r="AA294" s="48">
        <v>0.01</v>
      </c>
      <c r="AB294" s="46" t="s">
        <v>388</v>
      </c>
      <c r="AC294" s="46" t="s">
        <v>389</v>
      </c>
      <c r="AD294" s="82"/>
      <c r="AE294" s="82"/>
    </row>
    <row r="295" spans="1:31" x14ac:dyDescent="0.45">
      <c r="A295" s="32">
        <v>105</v>
      </c>
      <c r="B295" s="32" t="s">
        <v>143</v>
      </c>
      <c r="C295" s="32">
        <v>18431</v>
      </c>
      <c r="D295" s="32">
        <v>3</v>
      </c>
      <c r="E295" s="89">
        <v>5</v>
      </c>
      <c r="F295" s="89">
        <v>8</v>
      </c>
      <c r="G295" s="32">
        <f t="shared" si="50"/>
        <v>40</v>
      </c>
      <c r="H295" s="32">
        <f t="shared" si="49"/>
        <v>10</v>
      </c>
      <c r="I295" s="32">
        <v>380</v>
      </c>
      <c r="J295" s="58">
        <f t="shared" si="42"/>
        <v>3800</v>
      </c>
      <c r="K295" s="32">
        <v>1</v>
      </c>
      <c r="L295" s="32" t="s">
        <v>204</v>
      </c>
      <c r="M295" s="32" t="s">
        <v>146</v>
      </c>
      <c r="N295" s="32" t="s">
        <v>201</v>
      </c>
      <c r="O295" s="32">
        <f t="shared" si="41"/>
        <v>40</v>
      </c>
      <c r="P295" s="32">
        <v>100</v>
      </c>
      <c r="Q295" s="32">
        <v>6550</v>
      </c>
      <c r="R295" s="39">
        <f t="shared" si="43"/>
        <v>262000</v>
      </c>
      <c r="S295" s="32">
        <v>15</v>
      </c>
      <c r="T295" s="32">
        <v>20</v>
      </c>
      <c r="U295" s="39">
        <f t="shared" si="48"/>
        <v>52400</v>
      </c>
      <c r="V295" s="39">
        <f t="shared" si="44"/>
        <v>209600</v>
      </c>
      <c r="W295" s="63">
        <f t="shared" si="45"/>
        <v>213400</v>
      </c>
      <c r="X295" s="63">
        <f t="shared" si="46"/>
        <v>213400</v>
      </c>
      <c r="Z295" s="63">
        <f t="shared" si="47"/>
        <v>213400</v>
      </c>
      <c r="AA295" s="38">
        <v>0.3</v>
      </c>
      <c r="AB295" s="32" t="s">
        <v>390</v>
      </c>
      <c r="AC295" s="32" t="s">
        <v>391</v>
      </c>
      <c r="AD295" s="32" t="s">
        <v>390</v>
      </c>
      <c r="AE295" s="32" t="s">
        <v>391</v>
      </c>
    </row>
    <row r="296" spans="1:31" s="46" customFormat="1" ht="20.25" thickBot="1" x14ac:dyDescent="0.5">
      <c r="D296" s="46">
        <v>1</v>
      </c>
      <c r="E296" s="91"/>
      <c r="F296" s="91"/>
      <c r="G296" s="46">
        <v>1676</v>
      </c>
      <c r="H296" s="46">
        <v>419</v>
      </c>
      <c r="I296" s="46">
        <v>380</v>
      </c>
      <c r="J296" s="59">
        <f t="shared" si="42"/>
        <v>159220</v>
      </c>
      <c r="R296" s="47">
        <f t="shared" si="43"/>
        <v>0</v>
      </c>
      <c r="U296" s="47">
        <f t="shared" si="48"/>
        <v>0</v>
      </c>
      <c r="V296" s="47">
        <f t="shared" si="44"/>
        <v>0</v>
      </c>
      <c r="W296" s="64">
        <f t="shared" si="45"/>
        <v>159220</v>
      </c>
      <c r="X296" s="64">
        <f t="shared" si="46"/>
        <v>159220</v>
      </c>
      <c r="Z296" s="64">
        <f t="shared" si="47"/>
        <v>159220</v>
      </c>
      <c r="AA296" s="48">
        <v>0.01</v>
      </c>
      <c r="AB296" s="46" t="s">
        <v>390</v>
      </c>
      <c r="AC296" s="46" t="s">
        <v>391</v>
      </c>
      <c r="AD296" s="82"/>
      <c r="AE296" s="82"/>
    </row>
    <row r="297" spans="1:31" x14ac:dyDescent="0.45">
      <c r="A297" s="32">
        <v>106</v>
      </c>
      <c r="B297" s="32" t="s">
        <v>143</v>
      </c>
      <c r="C297" s="32">
        <v>28267</v>
      </c>
      <c r="D297" s="32">
        <v>2</v>
      </c>
      <c r="E297" s="89">
        <v>15</v>
      </c>
      <c r="F297" s="89">
        <v>5</v>
      </c>
      <c r="G297" s="32">
        <f t="shared" si="50"/>
        <v>75</v>
      </c>
      <c r="H297" s="32">
        <f t="shared" si="49"/>
        <v>18.75</v>
      </c>
      <c r="I297" s="32">
        <v>1500</v>
      </c>
      <c r="J297" s="58">
        <f t="shared" si="42"/>
        <v>28125</v>
      </c>
      <c r="K297" s="32">
        <v>1</v>
      </c>
      <c r="L297" s="32" t="s">
        <v>204</v>
      </c>
      <c r="M297" s="32" t="s">
        <v>146</v>
      </c>
      <c r="N297" s="32" t="s">
        <v>241</v>
      </c>
      <c r="O297" s="32">
        <f t="shared" si="41"/>
        <v>75</v>
      </c>
      <c r="P297" s="32">
        <v>100</v>
      </c>
      <c r="Q297" s="32">
        <v>6550</v>
      </c>
      <c r="R297" s="39">
        <f t="shared" si="43"/>
        <v>491250</v>
      </c>
      <c r="S297" s="32">
        <v>10</v>
      </c>
      <c r="T297" s="32">
        <v>10</v>
      </c>
      <c r="U297" s="39">
        <f t="shared" si="48"/>
        <v>49125</v>
      </c>
      <c r="V297" s="39">
        <f t="shared" si="44"/>
        <v>442125</v>
      </c>
      <c r="W297" s="63">
        <f t="shared" si="45"/>
        <v>470250</v>
      </c>
      <c r="X297" s="63">
        <f t="shared" si="46"/>
        <v>470250</v>
      </c>
      <c r="Z297" s="63">
        <f t="shared" si="47"/>
        <v>470250</v>
      </c>
      <c r="AA297" s="38">
        <v>0.01</v>
      </c>
      <c r="AB297" s="32" t="s">
        <v>392</v>
      </c>
      <c r="AC297" s="32" t="s">
        <v>393</v>
      </c>
      <c r="AD297" s="32" t="s">
        <v>392</v>
      </c>
      <c r="AE297" s="32" t="s">
        <v>393</v>
      </c>
    </row>
    <row r="298" spans="1:31" x14ac:dyDescent="0.45">
      <c r="D298" s="32">
        <v>3</v>
      </c>
      <c r="E298" s="89">
        <v>15</v>
      </c>
      <c r="F298" s="89">
        <v>10</v>
      </c>
      <c r="G298" s="32">
        <f t="shared" si="50"/>
        <v>150</v>
      </c>
      <c r="H298" s="32">
        <f t="shared" si="49"/>
        <v>37.5</v>
      </c>
      <c r="I298" s="32">
        <v>1500</v>
      </c>
      <c r="J298" s="58">
        <f t="shared" si="42"/>
        <v>56250</v>
      </c>
      <c r="K298" s="32">
        <v>2</v>
      </c>
      <c r="L298" s="32" t="s">
        <v>223</v>
      </c>
      <c r="M298" s="32" t="s">
        <v>146</v>
      </c>
      <c r="N298" s="32" t="s">
        <v>201</v>
      </c>
      <c r="O298" s="32">
        <f t="shared" ref="O298:O375" si="51">H298*4</f>
        <v>150</v>
      </c>
      <c r="P298" s="32">
        <v>100</v>
      </c>
      <c r="Q298" s="32">
        <v>6000</v>
      </c>
      <c r="R298" s="39">
        <f t="shared" si="43"/>
        <v>900000</v>
      </c>
      <c r="S298" s="32">
        <v>10</v>
      </c>
      <c r="T298" s="32">
        <v>10</v>
      </c>
      <c r="U298" s="39">
        <f t="shared" si="48"/>
        <v>90000</v>
      </c>
      <c r="V298" s="39">
        <f t="shared" si="44"/>
        <v>810000</v>
      </c>
      <c r="W298" s="63">
        <f t="shared" si="45"/>
        <v>866250</v>
      </c>
      <c r="X298" s="63">
        <f t="shared" si="46"/>
        <v>866250</v>
      </c>
      <c r="Z298" s="63">
        <f t="shared" si="47"/>
        <v>866250</v>
      </c>
      <c r="AA298" s="38">
        <v>0.3</v>
      </c>
      <c r="AB298" s="32" t="s">
        <v>392</v>
      </c>
      <c r="AC298" s="32" t="s">
        <v>393</v>
      </c>
      <c r="AD298" s="32" t="s">
        <v>392</v>
      </c>
      <c r="AE298" s="32" t="s">
        <v>393</v>
      </c>
    </row>
    <row r="299" spans="1:31" s="46" customFormat="1" ht="20.25" thickBot="1" x14ac:dyDescent="0.5">
      <c r="D299" s="46">
        <v>3</v>
      </c>
      <c r="E299" s="91"/>
      <c r="F299" s="91"/>
      <c r="G299" s="46">
        <v>227</v>
      </c>
      <c r="H299" s="46">
        <v>56.75</v>
      </c>
      <c r="I299" s="46">
        <v>1500</v>
      </c>
      <c r="J299" s="59">
        <f t="shared" si="42"/>
        <v>85125</v>
      </c>
      <c r="R299" s="47">
        <f t="shared" si="43"/>
        <v>0</v>
      </c>
      <c r="U299" s="47">
        <f t="shared" si="48"/>
        <v>0</v>
      </c>
      <c r="V299" s="47">
        <f t="shared" si="44"/>
        <v>0</v>
      </c>
      <c r="W299" s="64">
        <f t="shared" si="45"/>
        <v>85125</v>
      </c>
      <c r="X299" s="64">
        <f t="shared" si="46"/>
        <v>85125</v>
      </c>
      <c r="Z299" s="64">
        <f t="shared" si="47"/>
        <v>85125</v>
      </c>
      <c r="AA299" s="48">
        <v>0.3</v>
      </c>
      <c r="AB299" s="46" t="s">
        <v>392</v>
      </c>
      <c r="AC299" s="46" t="s">
        <v>393</v>
      </c>
      <c r="AD299" s="82"/>
      <c r="AE299" s="82"/>
    </row>
    <row r="300" spans="1:31" x14ac:dyDescent="0.45">
      <c r="A300" s="32">
        <v>107</v>
      </c>
      <c r="B300" s="32" t="s">
        <v>143</v>
      </c>
      <c r="C300" s="32">
        <v>28268</v>
      </c>
      <c r="D300" s="32">
        <v>2</v>
      </c>
      <c r="E300" s="89">
        <v>6</v>
      </c>
      <c r="F300" s="89">
        <v>12</v>
      </c>
      <c r="G300" s="32">
        <f t="shared" si="50"/>
        <v>72</v>
      </c>
      <c r="H300" s="32">
        <f t="shared" si="49"/>
        <v>18</v>
      </c>
      <c r="I300" s="32">
        <v>1500</v>
      </c>
      <c r="J300" s="58">
        <f t="shared" si="42"/>
        <v>27000</v>
      </c>
      <c r="K300" s="32">
        <v>1</v>
      </c>
      <c r="L300" s="32" t="s">
        <v>204</v>
      </c>
      <c r="M300" s="32" t="s">
        <v>146</v>
      </c>
      <c r="N300" s="32" t="s">
        <v>241</v>
      </c>
      <c r="O300" s="32">
        <f t="shared" si="51"/>
        <v>72</v>
      </c>
      <c r="P300" s="32">
        <v>100</v>
      </c>
      <c r="Q300" s="32">
        <v>6550</v>
      </c>
      <c r="R300" s="39">
        <f t="shared" si="43"/>
        <v>471600</v>
      </c>
      <c r="S300" s="32">
        <v>25</v>
      </c>
      <c r="T300" s="32">
        <v>40</v>
      </c>
      <c r="U300" s="39">
        <f t="shared" si="48"/>
        <v>188640</v>
      </c>
      <c r="V300" s="39">
        <f t="shared" si="44"/>
        <v>282960</v>
      </c>
      <c r="W300" s="63">
        <f t="shared" si="45"/>
        <v>309960</v>
      </c>
      <c r="X300" s="63">
        <f t="shared" si="46"/>
        <v>309960</v>
      </c>
      <c r="Z300" s="63">
        <f t="shared" si="47"/>
        <v>309960</v>
      </c>
      <c r="AA300" s="38">
        <v>0.02</v>
      </c>
      <c r="AB300" s="32" t="s">
        <v>321</v>
      </c>
      <c r="AC300" s="32" t="s">
        <v>322</v>
      </c>
      <c r="AD300" s="32" t="s">
        <v>321</v>
      </c>
      <c r="AE300" s="32" t="s">
        <v>322</v>
      </c>
    </row>
    <row r="301" spans="1:31" s="46" customFormat="1" ht="20.25" thickBot="1" x14ac:dyDescent="0.5">
      <c r="D301" s="46">
        <v>1</v>
      </c>
      <c r="E301" s="91"/>
      <c r="F301" s="91"/>
      <c r="G301" s="46">
        <v>164</v>
      </c>
      <c r="H301" s="46">
        <v>41</v>
      </c>
      <c r="I301" s="46">
        <v>1500</v>
      </c>
      <c r="J301" s="59">
        <f t="shared" si="42"/>
        <v>61500</v>
      </c>
      <c r="R301" s="47">
        <f t="shared" si="43"/>
        <v>0</v>
      </c>
      <c r="U301" s="47">
        <f t="shared" si="48"/>
        <v>0</v>
      </c>
      <c r="V301" s="47">
        <f t="shared" si="44"/>
        <v>0</v>
      </c>
      <c r="W301" s="64">
        <f t="shared" si="45"/>
        <v>61500</v>
      </c>
      <c r="X301" s="64">
        <f t="shared" si="46"/>
        <v>61500</v>
      </c>
      <c r="Z301" s="64">
        <f t="shared" si="47"/>
        <v>61500</v>
      </c>
      <c r="AA301" s="48">
        <v>0.01</v>
      </c>
      <c r="AB301" s="46" t="s">
        <v>321</v>
      </c>
      <c r="AC301" s="46" t="s">
        <v>322</v>
      </c>
      <c r="AD301" s="82"/>
      <c r="AE301" s="82"/>
    </row>
    <row r="302" spans="1:31" x14ac:dyDescent="0.45">
      <c r="A302" s="32">
        <v>108</v>
      </c>
      <c r="B302" s="32" t="s">
        <v>143</v>
      </c>
      <c r="C302" s="32">
        <v>23816</v>
      </c>
      <c r="D302" s="32">
        <v>3</v>
      </c>
      <c r="E302" s="89">
        <v>12</v>
      </c>
      <c r="F302" s="89">
        <v>8</v>
      </c>
      <c r="G302" s="32">
        <f t="shared" si="50"/>
        <v>96</v>
      </c>
      <c r="H302" s="32">
        <f t="shared" si="49"/>
        <v>24</v>
      </c>
      <c r="I302" s="32">
        <v>150</v>
      </c>
      <c r="J302" s="58">
        <f t="shared" si="42"/>
        <v>3600</v>
      </c>
      <c r="K302" s="32">
        <v>1</v>
      </c>
      <c r="L302" s="32" t="s">
        <v>200</v>
      </c>
      <c r="M302" s="32" t="s">
        <v>146</v>
      </c>
      <c r="N302" s="32" t="s">
        <v>201</v>
      </c>
      <c r="O302" s="32">
        <f t="shared" si="51"/>
        <v>96</v>
      </c>
      <c r="P302" s="32">
        <v>100</v>
      </c>
      <c r="Q302" s="32">
        <v>6650</v>
      </c>
      <c r="R302" s="39">
        <f t="shared" si="43"/>
        <v>638400</v>
      </c>
      <c r="S302" s="32">
        <v>5</v>
      </c>
      <c r="T302" s="32">
        <v>5</v>
      </c>
      <c r="U302" s="39">
        <f t="shared" si="48"/>
        <v>31920</v>
      </c>
      <c r="V302" s="39">
        <f t="shared" si="44"/>
        <v>606480</v>
      </c>
      <c r="W302" s="63">
        <f t="shared" si="45"/>
        <v>610080</v>
      </c>
      <c r="X302" s="63">
        <f t="shared" si="46"/>
        <v>610080</v>
      </c>
      <c r="Z302" s="63">
        <f t="shared" si="47"/>
        <v>610080</v>
      </c>
      <c r="AA302" s="38">
        <v>0.3</v>
      </c>
      <c r="AB302" s="32" t="s">
        <v>394</v>
      </c>
      <c r="AC302" s="32" t="s">
        <v>395</v>
      </c>
      <c r="AD302" s="32" t="s">
        <v>394</v>
      </c>
      <c r="AE302" s="32" t="s">
        <v>395</v>
      </c>
    </row>
    <row r="303" spans="1:31" s="46" customFormat="1" ht="20.25" thickBot="1" x14ac:dyDescent="0.5">
      <c r="D303" s="46">
        <v>1</v>
      </c>
      <c r="E303" s="91"/>
      <c r="F303" s="91"/>
      <c r="G303" s="46">
        <v>140</v>
      </c>
      <c r="H303" s="46">
        <v>35</v>
      </c>
      <c r="I303" s="46">
        <v>150</v>
      </c>
      <c r="J303" s="59">
        <f t="shared" si="42"/>
        <v>5250</v>
      </c>
      <c r="R303" s="47">
        <f t="shared" si="43"/>
        <v>0</v>
      </c>
      <c r="U303" s="47">
        <f t="shared" si="48"/>
        <v>0</v>
      </c>
      <c r="V303" s="47">
        <f t="shared" si="44"/>
        <v>0</v>
      </c>
      <c r="W303" s="64">
        <f t="shared" si="45"/>
        <v>5250</v>
      </c>
      <c r="X303" s="64">
        <f t="shared" si="46"/>
        <v>5250</v>
      </c>
      <c r="Z303" s="64">
        <f t="shared" si="47"/>
        <v>5250</v>
      </c>
      <c r="AA303" s="48">
        <v>0.3</v>
      </c>
      <c r="AB303" s="46" t="s">
        <v>394</v>
      </c>
      <c r="AC303" s="46" t="s">
        <v>395</v>
      </c>
      <c r="AD303" s="82"/>
      <c r="AE303" s="82"/>
    </row>
    <row r="304" spans="1:31" x14ac:dyDescent="0.45">
      <c r="A304" s="32">
        <v>109</v>
      </c>
      <c r="B304" s="32" t="s">
        <v>143</v>
      </c>
      <c r="C304" s="32">
        <v>2025</v>
      </c>
      <c r="D304" s="32">
        <v>2</v>
      </c>
      <c r="E304" s="89">
        <v>8</v>
      </c>
      <c r="F304" s="89">
        <v>25</v>
      </c>
      <c r="G304" s="32">
        <f t="shared" si="50"/>
        <v>200</v>
      </c>
      <c r="H304" s="32">
        <f t="shared" si="49"/>
        <v>50</v>
      </c>
      <c r="I304" s="32">
        <v>2500</v>
      </c>
      <c r="J304" s="58">
        <f t="shared" si="42"/>
        <v>125000</v>
      </c>
      <c r="K304" s="32">
        <v>1</v>
      </c>
      <c r="L304" s="32" t="s">
        <v>418</v>
      </c>
      <c r="M304" s="32" t="s">
        <v>146</v>
      </c>
      <c r="N304" s="32" t="s">
        <v>241</v>
      </c>
      <c r="X304" s="63">
        <f t="shared" si="46"/>
        <v>0</v>
      </c>
      <c r="Z304" s="63">
        <f t="shared" si="47"/>
        <v>0</v>
      </c>
      <c r="AD304" s="32"/>
      <c r="AE304" s="32"/>
    </row>
    <row r="305" spans="1:31" x14ac:dyDescent="0.45">
      <c r="J305" s="58">
        <v>125000</v>
      </c>
      <c r="L305" s="32" t="s">
        <v>413</v>
      </c>
      <c r="M305" s="32" t="s">
        <v>146</v>
      </c>
      <c r="N305" s="32" t="s">
        <v>241</v>
      </c>
      <c r="O305" s="32">
        <v>200</v>
      </c>
      <c r="P305" s="32">
        <v>100</v>
      </c>
      <c r="Q305" s="32">
        <v>6550</v>
      </c>
      <c r="R305" s="39">
        <f t="shared" si="43"/>
        <v>1310000</v>
      </c>
      <c r="S305" s="32">
        <v>23</v>
      </c>
      <c r="T305" s="32">
        <v>36</v>
      </c>
      <c r="U305" s="39">
        <f t="shared" si="48"/>
        <v>471600</v>
      </c>
      <c r="V305" s="39">
        <f t="shared" si="44"/>
        <v>838400</v>
      </c>
      <c r="W305" s="63">
        <f t="shared" si="45"/>
        <v>963400</v>
      </c>
      <c r="X305" s="63">
        <f t="shared" si="46"/>
        <v>963400</v>
      </c>
      <c r="Z305" s="63">
        <f t="shared" si="47"/>
        <v>963400</v>
      </c>
      <c r="AA305" s="38">
        <v>0.01</v>
      </c>
      <c r="AB305" s="32" t="s">
        <v>368</v>
      </c>
      <c r="AC305" s="32" t="s">
        <v>369</v>
      </c>
      <c r="AD305" s="32" t="s">
        <v>368</v>
      </c>
      <c r="AE305" s="32" t="s">
        <v>369</v>
      </c>
    </row>
    <row r="306" spans="1:31" x14ac:dyDescent="0.45">
      <c r="L306" s="32" t="s">
        <v>422</v>
      </c>
      <c r="M306" s="32" t="s">
        <v>146</v>
      </c>
      <c r="N306" s="32" t="s">
        <v>241</v>
      </c>
      <c r="O306" s="32">
        <v>32</v>
      </c>
      <c r="P306" s="32">
        <v>100</v>
      </c>
      <c r="Q306" s="32">
        <v>6550</v>
      </c>
      <c r="R306" s="39">
        <f t="shared" si="43"/>
        <v>209600</v>
      </c>
      <c r="S306" s="32">
        <v>23</v>
      </c>
      <c r="T306" s="32">
        <v>36</v>
      </c>
      <c r="U306" s="39">
        <f t="shared" si="48"/>
        <v>75456</v>
      </c>
      <c r="V306" s="39">
        <f t="shared" si="44"/>
        <v>134144</v>
      </c>
      <c r="W306" s="63">
        <f t="shared" si="45"/>
        <v>134144</v>
      </c>
      <c r="X306" s="63">
        <f t="shared" si="46"/>
        <v>134144</v>
      </c>
      <c r="Z306" s="63">
        <f t="shared" si="47"/>
        <v>134144</v>
      </c>
      <c r="AA306" s="38">
        <v>0.01</v>
      </c>
      <c r="AB306" s="32" t="s">
        <v>368</v>
      </c>
      <c r="AC306" s="32" t="s">
        <v>369</v>
      </c>
      <c r="AD306" s="32" t="s">
        <v>368</v>
      </c>
      <c r="AE306" s="32" t="s">
        <v>369</v>
      </c>
    </row>
    <row r="307" spans="1:31" x14ac:dyDescent="0.45">
      <c r="D307" s="32">
        <v>3</v>
      </c>
      <c r="E307" s="89">
        <v>8</v>
      </c>
      <c r="F307" s="89">
        <v>8</v>
      </c>
      <c r="G307" s="32">
        <f t="shared" si="50"/>
        <v>64</v>
      </c>
      <c r="H307" s="32">
        <f t="shared" si="49"/>
        <v>16</v>
      </c>
      <c r="I307" s="32">
        <v>2500</v>
      </c>
      <c r="J307" s="58">
        <f t="shared" si="42"/>
        <v>40000</v>
      </c>
      <c r="K307" s="32">
        <v>2</v>
      </c>
      <c r="L307" s="32" t="s">
        <v>312</v>
      </c>
      <c r="M307" s="32" t="s">
        <v>146</v>
      </c>
      <c r="N307" s="32" t="s">
        <v>201</v>
      </c>
      <c r="O307" s="32">
        <f t="shared" si="51"/>
        <v>64</v>
      </c>
      <c r="P307" s="32">
        <v>100</v>
      </c>
      <c r="Q307" s="32">
        <v>5550</v>
      </c>
      <c r="R307" s="39">
        <f t="shared" si="43"/>
        <v>355200</v>
      </c>
      <c r="S307" s="32">
        <v>23</v>
      </c>
      <c r="T307" s="32">
        <v>36</v>
      </c>
      <c r="U307" s="39">
        <f t="shared" si="48"/>
        <v>127872</v>
      </c>
      <c r="V307" s="39">
        <f t="shared" si="44"/>
        <v>227328</v>
      </c>
      <c r="W307" s="63">
        <f t="shared" si="45"/>
        <v>267328</v>
      </c>
      <c r="X307" s="63">
        <f t="shared" si="46"/>
        <v>267328</v>
      </c>
      <c r="Z307" s="63">
        <f t="shared" si="47"/>
        <v>267328</v>
      </c>
      <c r="AA307" s="38">
        <v>0.3</v>
      </c>
      <c r="AB307" s="32" t="s">
        <v>368</v>
      </c>
      <c r="AC307" s="32" t="s">
        <v>369</v>
      </c>
      <c r="AD307" s="32" t="s">
        <v>368</v>
      </c>
      <c r="AE307" s="32" t="s">
        <v>369</v>
      </c>
    </row>
    <row r="308" spans="1:31" s="46" customFormat="1" ht="20.25" thickBot="1" x14ac:dyDescent="0.5">
      <c r="D308" s="46">
        <v>1</v>
      </c>
      <c r="E308" s="91"/>
      <c r="F308" s="91"/>
      <c r="G308" s="46">
        <v>112</v>
      </c>
      <c r="H308" s="46">
        <v>28</v>
      </c>
      <c r="I308" s="46">
        <v>2500</v>
      </c>
      <c r="J308" s="59">
        <f t="shared" si="42"/>
        <v>70000</v>
      </c>
      <c r="R308" s="47">
        <f t="shared" si="43"/>
        <v>0</v>
      </c>
      <c r="U308" s="47">
        <f t="shared" si="48"/>
        <v>0</v>
      </c>
      <c r="V308" s="47">
        <f t="shared" si="44"/>
        <v>0</v>
      </c>
      <c r="W308" s="64">
        <f t="shared" si="45"/>
        <v>70000</v>
      </c>
      <c r="X308" s="64">
        <f t="shared" si="46"/>
        <v>70000</v>
      </c>
      <c r="Z308" s="64">
        <f t="shared" si="47"/>
        <v>70000</v>
      </c>
      <c r="AA308" s="48">
        <v>0.3</v>
      </c>
      <c r="AB308" s="46" t="s">
        <v>368</v>
      </c>
      <c r="AC308" s="46" t="s">
        <v>369</v>
      </c>
      <c r="AD308" s="82"/>
      <c r="AE308" s="82"/>
    </row>
    <row r="309" spans="1:31" x14ac:dyDescent="0.45">
      <c r="A309" s="32">
        <v>110</v>
      </c>
      <c r="B309" s="32" t="s">
        <v>143</v>
      </c>
      <c r="C309" s="32">
        <v>4080</v>
      </c>
      <c r="D309" s="32">
        <v>2</v>
      </c>
      <c r="E309" s="89">
        <v>2.5</v>
      </c>
      <c r="F309" s="89">
        <v>15</v>
      </c>
      <c r="G309" s="32">
        <f t="shared" si="50"/>
        <v>37.5</v>
      </c>
      <c r="H309" s="32">
        <f t="shared" si="49"/>
        <v>9.375</v>
      </c>
      <c r="I309" s="32">
        <v>2500</v>
      </c>
      <c r="J309" s="58">
        <f t="shared" si="42"/>
        <v>23437.5</v>
      </c>
      <c r="K309" s="32">
        <v>1</v>
      </c>
      <c r="L309" s="32" t="s">
        <v>418</v>
      </c>
      <c r="M309" s="32" t="s">
        <v>403</v>
      </c>
      <c r="N309" s="32" t="s">
        <v>241</v>
      </c>
      <c r="X309" s="63">
        <f t="shared" si="46"/>
        <v>0</v>
      </c>
      <c r="Z309" s="63">
        <f t="shared" si="47"/>
        <v>0</v>
      </c>
      <c r="AD309" s="32"/>
      <c r="AE309" s="32"/>
    </row>
    <row r="310" spans="1:31" x14ac:dyDescent="0.45">
      <c r="J310" s="58">
        <v>23437.5</v>
      </c>
      <c r="L310" s="32" t="s">
        <v>413</v>
      </c>
      <c r="M310" s="32" t="s">
        <v>146</v>
      </c>
      <c r="N310" s="32" t="s">
        <v>241</v>
      </c>
      <c r="O310" s="32">
        <v>37.5</v>
      </c>
      <c r="P310" s="32">
        <v>100</v>
      </c>
      <c r="Q310" s="32">
        <v>6550</v>
      </c>
      <c r="R310" s="39">
        <f t="shared" si="43"/>
        <v>245625</v>
      </c>
      <c r="S310" s="32">
        <v>60</v>
      </c>
      <c r="T310" s="32">
        <v>76</v>
      </c>
      <c r="U310" s="39">
        <f t="shared" si="48"/>
        <v>186675</v>
      </c>
      <c r="V310" s="39">
        <f t="shared" si="44"/>
        <v>58950</v>
      </c>
      <c r="W310" s="63">
        <f t="shared" si="45"/>
        <v>82387.5</v>
      </c>
      <c r="X310" s="63">
        <f t="shared" si="46"/>
        <v>82387.5</v>
      </c>
      <c r="Z310" s="63">
        <f t="shared" si="47"/>
        <v>82387.5</v>
      </c>
      <c r="AA310" s="38">
        <v>0.01</v>
      </c>
      <c r="AB310" s="32" t="s">
        <v>396</v>
      </c>
      <c r="AC310" s="32" t="s">
        <v>397</v>
      </c>
      <c r="AD310" s="32" t="s">
        <v>396</v>
      </c>
      <c r="AE310" s="32" t="s">
        <v>397</v>
      </c>
    </row>
    <row r="311" spans="1:31" x14ac:dyDescent="0.45">
      <c r="L311" s="32" t="s">
        <v>422</v>
      </c>
      <c r="M311" s="32" t="s">
        <v>436</v>
      </c>
      <c r="N311" s="32" t="s">
        <v>241</v>
      </c>
      <c r="O311" s="32">
        <v>12.5</v>
      </c>
      <c r="P311" s="32">
        <v>100</v>
      </c>
      <c r="Q311" s="32">
        <v>6550</v>
      </c>
      <c r="R311" s="39">
        <f t="shared" si="43"/>
        <v>81875</v>
      </c>
      <c r="S311" s="32">
        <v>60</v>
      </c>
      <c r="T311" s="32">
        <v>93</v>
      </c>
      <c r="U311" s="39">
        <f t="shared" si="48"/>
        <v>76143.75</v>
      </c>
      <c r="V311" s="39">
        <f t="shared" si="44"/>
        <v>5731.25</v>
      </c>
      <c r="W311" s="63">
        <f t="shared" si="45"/>
        <v>5731.25</v>
      </c>
      <c r="X311" s="63">
        <f t="shared" si="46"/>
        <v>5731.25</v>
      </c>
      <c r="Z311" s="63">
        <f t="shared" si="47"/>
        <v>5731.25</v>
      </c>
      <c r="AA311" s="38">
        <v>0.01</v>
      </c>
      <c r="AB311" s="32" t="s">
        <v>396</v>
      </c>
      <c r="AC311" s="32" t="s">
        <v>397</v>
      </c>
      <c r="AD311" s="32" t="s">
        <v>396</v>
      </c>
      <c r="AE311" s="32" t="s">
        <v>397</v>
      </c>
    </row>
    <row r="312" spans="1:31" x14ac:dyDescent="0.45">
      <c r="A312" s="32">
        <v>111</v>
      </c>
      <c r="B312" s="32" t="s">
        <v>143</v>
      </c>
      <c r="C312" s="32">
        <v>4081</v>
      </c>
      <c r="D312" s="32">
        <v>2</v>
      </c>
      <c r="E312" s="89">
        <v>2.5</v>
      </c>
      <c r="F312" s="89">
        <v>15</v>
      </c>
      <c r="G312" s="32">
        <f t="shared" si="50"/>
        <v>37.5</v>
      </c>
      <c r="H312" s="32">
        <f t="shared" si="49"/>
        <v>9.375</v>
      </c>
      <c r="I312" s="32">
        <v>2500</v>
      </c>
      <c r="J312" s="58">
        <f t="shared" si="42"/>
        <v>23437.5</v>
      </c>
      <c r="K312" s="32">
        <v>1</v>
      </c>
      <c r="L312" s="32" t="s">
        <v>418</v>
      </c>
      <c r="M312" s="32" t="s">
        <v>403</v>
      </c>
      <c r="N312" s="32" t="s">
        <v>241</v>
      </c>
      <c r="AD312" s="32"/>
      <c r="AE312" s="32"/>
    </row>
    <row r="313" spans="1:31" x14ac:dyDescent="0.45">
      <c r="J313" s="58">
        <v>23437.5</v>
      </c>
      <c r="L313" s="32" t="s">
        <v>413</v>
      </c>
      <c r="M313" s="32" t="s">
        <v>146</v>
      </c>
      <c r="N313" s="32" t="s">
        <v>241</v>
      </c>
      <c r="O313" s="32">
        <v>37.5</v>
      </c>
      <c r="P313" s="32">
        <v>100</v>
      </c>
      <c r="Q313" s="32">
        <v>6550</v>
      </c>
      <c r="R313" s="39">
        <f t="shared" si="43"/>
        <v>245625</v>
      </c>
      <c r="S313" s="32">
        <v>60</v>
      </c>
      <c r="T313" s="32">
        <v>76</v>
      </c>
      <c r="U313" s="39">
        <f t="shared" si="48"/>
        <v>186675</v>
      </c>
      <c r="V313" s="39">
        <f t="shared" si="44"/>
        <v>58950</v>
      </c>
      <c r="W313" s="63">
        <f t="shared" si="45"/>
        <v>82387.5</v>
      </c>
      <c r="X313" s="63">
        <f t="shared" si="46"/>
        <v>82387.5</v>
      </c>
      <c r="Z313" s="63">
        <f t="shared" si="47"/>
        <v>82387.5</v>
      </c>
      <c r="AA313" s="38">
        <v>0.01</v>
      </c>
      <c r="AB313" s="32" t="s">
        <v>396</v>
      </c>
      <c r="AC313" s="32" t="s">
        <v>397</v>
      </c>
      <c r="AD313" s="32" t="s">
        <v>396</v>
      </c>
      <c r="AE313" s="32" t="s">
        <v>397</v>
      </c>
    </row>
    <row r="314" spans="1:31" x14ac:dyDescent="0.45">
      <c r="L314" s="32" t="s">
        <v>416</v>
      </c>
      <c r="M314" s="32" t="s">
        <v>435</v>
      </c>
      <c r="N314" s="32" t="s">
        <v>241</v>
      </c>
      <c r="O314" s="32">
        <v>12.5</v>
      </c>
      <c r="P314" s="32">
        <v>100</v>
      </c>
      <c r="Q314" s="32">
        <v>6550</v>
      </c>
      <c r="R314" s="39">
        <f t="shared" si="43"/>
        <v>81875</v>
      </c>
      <c r="S314" s="32">
        <v>60</v>
      </c>
      <c r="T314" s="32">
        <v>93</v>
      </c>
      <c r="U314" s="39">
        <f t="shared" si="48"/>
        <v>76143.75</v>
      </c>
      <c r="V314" s="39">
        <f t="shared" si="44"/>
        <v>5731.25</v>
      </c>
      <c r="W314" s="63">
        <f t="shared" si="45"/>
        <v>5731.25</v>
      </c>
      <c r="X314" s="63">
        <f t="shared" si="46"/>
        <v>5731.25</v>
      </c>
      <c r="Z314" s="63">
        <f t="shared" si="47"/>
        <v>5731.25</v>
      </c>
      <c r="AA314" s="38">
        <v>0.01</v>
      </c>
      <c r="AB314" s="32" t="s">
        <v>396</v>
      </c>
      <c r="AC314" s="32" t="s">
        <v>397</v>
      </c>
      <c r="AD314" s="32" t="s">
        <v>396</v>
      </c>
      <c r="AE314" s="32" t="s">
        <v>397</v>
      </c>
    </row>
    <row r="315" spans="1:31" x14ac:dyDescent="0.45">
      <c r="D315" s="32">
        <v>3</v>
      </c>
      <c r="E315" s="89">
        <v>5</v>
      </c>
      <c r="F315" s="89">
        <v>3</v>
      </c>
      <c r="G315" s="32">
        <f t="shared" si="50"/>
        <v>15</v>
      </c>
      <c r="H315" s="32">
        <f t="shared" si="49"/>
        <v>3.75</v>
      </c>
      <c r="I315" s="32">
        <v>2500</v>
      </c>
      <c r="J315" s="58">
        <f t="shared" si="42"/>
        <v>9375</v>
      </c>
      <c r="K315" s="32">
        <v>2</v>
      </c>
      <c r="L315" s="32" t="s">
        <v>204</v>
      </c>
      <c r="M315" s="32" t="s">
        <v>146</v>
      </c>
      <c r="N315" s="32" t="s">
        <v>201</v>
      </c>
      <c r="O315" s="32">
        <f t="shared" si="51"/>
        <v>15</v>
      </c>
      <c r="P315" s="32">
        <v>100</v>
      </c>
      <c r="Q315" s="32">
        <v>6550</v>
      </c>
      <c r="R315" s="39">
        <f t="shared" si="43"/>
        <v>98250</v>
      </c>
      <c r="S315" s="32">
        <v>60</v>
      </c>
      <c r="T315" s="32">
        <v>76</v>
      </c>
      <c r="U315" s="39">
        <f t="shared" si="48"/>
        <v>74670</v>
      </c>
      <c r="V315" s="39">
        <f t="shared" si="44"/>
        <v>23580</v>
      </c>
      <c r="W315" s="63">
        <f t="shared" si="45"/>
        <v>32955</v>
      </c>
      <c r="X315" s="63">
        <f t="shared" si="46"/>
        <v>32955</v>
      </c>
      <c r="Z315" s="63">
        <f t="shared" si="47"/>
        <v>32955</v>
      </c>
      <c r="AA315" s="38">
        <v>0.3</v>
      </c>
      <c r="AB315" s="32" t="s">
        <v>396</v>
      </c>
      <c r="AC315" s="32" t="s">
        <v>397</v>
      </c>
      <c r="AD315" s="32" t="s">
        <v>396</v>
      </c>
      <c r="AE315" s="32" t="s">
        <v>397</v>
      </c>
    </row>
    <row r="316" spans="1:31" s="46" customFormat="1" ht="20.25" thickBot="1" x14ac:dyDescent="0.5">
      <c r="D316" s="46">
        <v>1</v>
      </c>
      <c r="E316" s="91"/>
      <c r="F316" s="91"/>
      <c r="G316" s="46">
        <v>75.5</v>
      </c>
      <c r="H316" s="46">
        <v>18.875</v>
      </c>
      <c r="I316" s="46">
        <v>2500</v>
      </c>
      <c r="J316" s="59">
        <f t="shared" si="42"/>
        <v>47187.5</v>
      </c>
      <c r="R316" s="47">
        <f t="shared" si="43"/>
        <v>0</v>
      </c>
      <c r="U316" s="47">
        <f t="shared" si="48"/>
        <v>0</v>
      </c>
      <c r="V316" s="47">
        <f t="shared" si="44"/>
        <v>0</v>
      </c>
      <c r="W316" s="64">
        <f t="shared" si="45"/>
        <v>47187.5</v>
      </c>
      <c r="X316" s="64">
        <f t="shared" si="46"/>
        <v>47187.5</v>
      </c>
      <c r="Z316" s="64">
        <f t="shared" si="47"/>
        <v>47187.5</v>
      </c>
      <c r="AA316" s="48">
        <v>0.3</v>
      </c>
      <c r="AB316" s="46" t="s">
        <v>396</v>
      </c>
      <c r="AC316" s="46" t="s">
        <v>397</v>
      </c>
      <c r="AD316" s="82"/>
      <c r="AE316" s="82"/>
    </row>
    <row r="317" spans="1:31" x14ac:dyDescent="0.45">
      <c r="A317" s="32">
        <v>112</v>
      </c>
      <c r="B317" s="32" t="s">
        <v>143</v>
      </c>
      <c r="C317" s="32">
        <v>1218</v>
      </c>
      <c r="D317" s="32">
        <v>3</v>
      </c>
      <c r="E317" s="89">
        <v>4.5</v>
      </c>
      <c r="F317" s="89">
        <v>30</v>
      </c>
      <c r="G317" s="32">
        <f t="shared" si="50"/>
        <v>135</v>
      </c>
      <c r="H317" s="32">
        <f t="shared" si="49"/>
        <v>33.75</v>
      </c>
      <c r="I317" s="32">
        <v>2500</v>
      </c>
      <c r="J317" s="58">
        <f t="shared" si="42"/>
        <v>84375</v>
      </c>
      <c r="K317" s="32">
        <v>1</v>
      </c>
      <c r="L317" s="32" t="s">
        <v>376</v>
      </c>
      <c r="M317" s="32" t="s">
        <v>146</v>
      </c>
      <c r="N317" s="32" t="s">
        <v>201</v>
      </c>
      <c r="O317" s="32">
        <f t="shared" si="51"/>
        <v>135</v>
      </c>
      <c r="P317" s="32">
        <v>100</v>
      </c>
      <c r="Q317" s="32">
        <v>5600</v>
      </c>
      <c r="R317" s="39">
        <f t="shared" si="43"/>
        <v>756000</v>
      </c>
      <c r="S317" s="32">
        <v>20</v>
      </c>
      <c r="T317" s="32">
        <v>30</v>
      </c>
      <c r="U317" s="39">
        <f t="shared" si="48"/>
        <v>226800</v>
      </c>
      <c r="V317" s="39">
        <f t="shared" si="44"/>
        <v>529200</v>
      </c>
      <c r="W317" s="63">
        <f t="shared" si="45"/>
        <v>613575</v>
      </c>
      <c r="X317" s="63">
        <f t="shared" si="46"/>
        <v>613575</v>
      </c>
      <c r="Z317" s="63">
        <f t="shared" si="47"/>
        <v>613575</v>
      </c>
      <c r="AA317" s="38">
        <v>0.3</v>
      </c>
      <c r="AB317" s="32" t="s">
        <v>275</v>
      </c>
      <c r="AC317" s="32" t="s">
        <v>276</v>
      </c>
      <c r="AD317" s="32" t="s">
        <v>275</v>
      </c>
      <c r="AE317" s="32" t="s">
        <v>276</v>
      </c>
    </row>
    <row r="318" spans="1:31" x14ac:dyDescent="0.45">
      <c r="A318" s="32">
        <v>113</v>
      </c>
      <c r="B318" s="32" t="s">
        <v>143</v>
      </c>
      <c r="C318" s="32">
        <v>1449</v>
      </c>
      <c r="D318" s="32">
        <v>3</v>
      </c>
      <c r="E318" s="89">
        <v>4.5</v>
      </c>
      <c r="F318" s="89">
        <v>30</v>
      </c>
      <c r="G318" s="32">
        <f t="shared" si="50"/>
        <v>135</v>
      </c>
      <c r="H318" s="32">
        <f t="shared" si="49"/>
        <v>33.75</v>
      </c>
      <c r="I318" s="32">
        <v>2500</v>
      </c>
      <c r="J318" s="58">
        <f t="shared" si="42"/>
        <v>84375</v>
      </c>
      <c r="K318" s="32">
        <v>1</v>
      </c>
      <c r="L318" s="32" t="s">
        <v>376</v>
      </c>
      <c r="M318" s="32" t="s">
        <v>146</v>
      </c>
      <c r="N318" s="32" t="s">
        <v>201</v>
      </c>
      <c r="O318" s="32">
        <f t="shared" si="51"/>
        <v>135</v>
      </c>
      <c r="P318" s="32">
        <v>100</v>
      </c>
      <c r="Q318" s="32">
        <v>5600</v>
      </c>
      <c r="R318" s="39">
        <f t="shared" si="43"/>
        <v>756000</v>
      </c>
      <c r="S318" s="32">
        <v>20</v>
      </c>
      <c r="T318" s="32">
        <v>30</v>
      </c>
      <c r="U318" s="39">
        <f t="shared" si="48"/>
        <v>226800</v>
      </c>
      <c r="V318" s="39">
        <f t="shared" si="44"/>
        <v>529200</v>
      </c>
      <c r="W318" s="63">
        <f t="shared" si="45"/>
        <v>613575</v>
      </c>
      <c r="X318" s="63">
        <f t="shared" si="46"/>
        <v>613575</v>
      </c>
      <c r="Z318" s="63">
        <f t="shared" si="47"/>
        <v>613575</v>
      </c>
      <c r="AA318" s="38">
        <v>0.3</v>
      </c>
      <c r="AB318" s="32" t="s">
        <v>275</v>
      </c>
      <c r="AC318" s="32" t="s">
        <v>276</v>
      </c>
      <c r="AD318" s="32" t="s">
        <v>275</v>
      </c>
      <c r="AE318" s="32" t="s">
        <v>276</v>
      </c>
    </row>
    <row r="319" spans="1:31" s="46" customFormat="1" ht="20.25" thickBot="1" x14ac:dyDescent="0.5">
      <c r="D319" s="46">
        <v>1</v>
      </c>
      <c r="E319" s="91"/>
      <c r="F319" s="91"/>
      <c r="G319" s="46">
        <v>17</v>
      </c>
      <c r="H319" s="46">
        <v>4.25</v>
      </c>
      <c r="I319" s="46">
        <v>2500</v>
      </c>
      <c r="J319" s="59">
        <f t="shared" si="42"/>
        <v>10625</v>
      </c>
      <c r="R319" s="47">
        <f t="shared" si="43"/>
        <v>0</v>
      </c>
      <c r="U319" s="47">
        <f t="shared" si="48"/>
        <v>0</v>
      </c>
      <c r="V319" s="47">
        <f t="shared" si="44"/>
        <v>0</v>
      </c>
      <c r="W319" s="64">
        <f t="shared" si="45"/>
        <v>10625</v>
      </c>
      <c r="X319" s="64">
        <f t="shared" si="46"/>
        <v>10625</v>
      </c>
      <c r="Z319" s="64">
        <f t="shared" si="47"/>
        <v>10625</v>
      </c>
      <c r="AA319" s="48">
        <v>0.3</v>
      </c>
      <c r="AB319" s="46" t="s">
        <v>275</v>
      </c>
      <c r="AC319" s="46" t="s">
        <v>276</v>
      </c>
    </row>
    <row r="320" spans="1:31" s="46" customFormat="1" ht="20.25" thickBot="1" x14ac:dyDescent="0.5">
      <c r="A320" s="46">
        <v>114</v>
      </c>
      <c r="B320" s="46" t="s">
        <v>143</v>
      </c>
      <c r="C320" s="46">
        <v>2844</v>
      </c>
      <c r="D320" s="46">
        <v>1</v>
      </c>
      <c r="E320" s="91"/>
      <c r="F320" s="91"/>
      <c r="G320" s="46">
        <v>140</v>
      </c>
      <c r="H320" s="46">
        <v>35</v>
      </c>
      <c r="I320" s="46">
        <v>2500</v>
      </c>
      <c r="J320" s="59">
        <f t="shared" si="42"/>
        <v>87500</v>
      </c>
      <c r="O320" s="46">
        <f t="shared" si="51"/>
        <v>140</v>
      </c>
      <c r="P320" s="46">
        <v>100</v>
      </c>
      <c r="R320" s="47">
        <f t="shared" si="43"/>
        <v>0</v>
      </c>
      <c r="U320" s="47">
        <f t="shared" si="48"/>
        <v>0</v>
      </c>
      <c r="V320" s="47">
        <f t="shared" si="44"/>
        <v>0</v>
      </c>
      <c r="W320" s="64">
        <f t="shared" si="45"/>
        <v>87500</v>
      </c>
      <c r="X320" s="64">
        <f t="shared" si="46"/>
        <v>87500</v>
      </c>
      <c r="Z320" s="64">
        <f t="shared" si="47"/>
        <v>87500</v>
      </c>
      <c r="AA320" s="48">
        <v>0.3</v>
      </c>
      <c r="AB320" s="46" t="s">
        <v>398</v>
      </c>
      <c r="AC320" s="46" t="s">
        <v>391</v>
      </c>
      <c r="AD320" s="82"/>
      <c r="AE320" s="82"/>
    </row>
    <row r="321" spans="1:31" s="49" customFormat="1" x14ac:dyDescent="0.45">
      <c r="A321" s="49">
        <v>115</v>
      </c>
      <c r="B321" s="49" t="s">
        <v>143</v>
      </c>
      <c r="C321" s="49">
        <v>2591</v>
      </c>
      <c r="D321" s="49">
        <v>3</v>
      </c>
      <c r="E321" s="89">
        <v>4.5</v>
      </c>
      <c r="F321" s="89">
        <v>20</v>
      </c>
      <c r="G321" s="49">
        <f t="shared" si="50"/>
        <v>90</v>
      </c>
      <c r="H321" s="49">
        <f t="shared" si="49"/>
        <v>22.5</v>
      </c>
      <c r="I321" s="49">
        <v>2500</v>
      </c>
      <c r="J321" s="60">
        <f t="shared" si="42"/>
        <v>56250</v>
      </c>
      <c r="K321" s="49">
        <v>1</v>
      </c>
      <c r="L321" s="49" t="s">
        <v>418</v>
      </c>
      <c r="M321" s="49" t="s">
        <v>403</v>
      </c>
      <c r="O321" s="32"/>
      <c r="R321" s="50"/>
      <c r="U321" s="50"/>
      <c r="V321" s="50"/>
      <c r="W321" s="65"/>
      <c r="X321" s="65"/>
      <c r="Z321" s="65"/>
      <c r="AA321" s="51"/>
    </row>
    <row r="322" spans="1:31" s="49" customFormat="1" x14ac:dyDescent="0.45">
      <c r="E322" s="89"/>
      <c r="F322" s="89"/>
      <c r="J322" s="60">
        <v>56250</v>
      </c>
      <c r="L322" s="49" t="s">
        <v>413</v>
      </c>
      <c r="M322" s="49" t="s">
        <v>146</v>
      </c>
      <c r="N322" s="49" t="s">
        <v>201</v>
      </c>
      <c r="O322" s="32">
        <v>90</v>
      </c>
      <c r="P322" s="49">
        <v>100</v>
      </c>
      <c r="Q322" s="49">
        <v>6550</v>
      </c>
      <c r="R322" s="50">
        <f t="shared" si="43"/>
        <v>589500</v>
      </c>
      <c r="S322" s="49">
        <v>10</v>
      </c>
      <c r="T322" s="49">
        <v>10</v>
      </c>
      <c r="U322" s="50">
        <f t="shared" si="48"/>
        <v>58950</v>
      </c>
      <c r="V322" s="50">
        <f t="shared" si="44"/>
        <v>530550</v>
      </c>
      <c r="W322" s="65">
        <f t="shared" si="45"/>
        <v>586800</v>
      </c>
      <c r="X322" s="65">
        <f t="shared" si="46"/>
        <v>586800</v>
      </c>
      <c r="Z322" s="65">
        <f t="shared" si="47"/>
        <v>586800</v>
      </c>
      <c r="AA322" s="51">
        <v>0.3</v>
      </c>
      <c r="AB322" s="49" t="s">
        <v>399</v>
      </c>
      <c r="AC322" s="49" t="s">
        <v>400</v>
      </c>
      <c r="AD322" s="49" t="s">
        <v>399</v>
      </c>
      <c r="AE322" s="49" t="s">
        <v>400</v>
      </c>
    </row>
    <row r="323" spans="1:31" s="49" customFormat="1" x14ac:dyDescent="0.45">
      <c r="E323" s="89"/>
      <c r="F323" s="89"/>
      <c r="J323" s="60"/>
      <c r="L323" s="49" t="s">
        <v>416</v>
      </c>
      <c r="M323" s="49" t="s">
        <v>435</v>
      </c>
      <c r="N323" s="49" t="s">
        <v>241</v>
      </c>
      <c r="O323" s="32">
        <v>22.5</v>
      </c>
      <c r="P323" s="49">
        <v>100</v>
      </c>
      <c r="Q323" s="49">
        <v>6550</v>
      </c>
      <c r="R323" s="50">
        <f t="shared" si="43"/>
        <v>147375</v>
      </c>
      <c r="S323" s="49">
        <v>10</v>
      </c>
      <c r="T323" s="49">
        <v>10</v>
      </c>
      <c r="U323" s="50">
        <f t="shared" si="48"/>
        <v>14737.5</v>
      </c>
      <c r="V323" s="50">
        <f t="shared" si="44"/>
        <v>132637.5</v>
      </c>
      <c r="W323" s="65">
        <f t="shared" si="45"/>
        <v>132637.5</v>
      </c>
      <c r="X323" s="65">
        <f t="shared" si="46"/>
        <v>132637.5</v>
      </c>
      <c r="Z323" s="65">
        <f t="shared" si="47"/>
        <v>132637.5</v>
      </c>
      <c r="AA323" s="51">
        <v>0.01</v>
      </c>
      <c r="AB323" s="49" t="s">
        <v>399</v>
      </c>
      <c r="AC323" s="49" t="s">
        <v>400</v>
      </c>
      <c r="AD323" s="49" t="s">
        <v>399</v>
      </c>
      <c r="AE323" s="49" t="s">
        <v>400</v>
      </c>
    </row>
    <row r="324" spans="1:31" s="46" customFormat="1" ht="20.25" thickBot="1" x14ac:dyDescent="0.5">
      <c r="D324" s="46">
        <v>1</v>
      </c>
      <c r="E324" s="91"/>
      <c r="F324" s="91"/>
      <c r="G324" s="46">
        <v>58</v>
      </c>
      <c r="H324" s="46">
        <v>14.5</v>
      </c>
      <c r="I324" s="46">
        <v>2500</v>
      </c>
      <c r="J324" s="59">
        <f t="shared" si="42"/>
        <v>36250</v>
      </c>
      <c r="R324" s="47">
        <f t="shared" si="43"/>
        <v>0</v>
      </c>
      <c r="U324" s="47">
        <f t="shared" si="48"/>
        <v>0</v>
      </c>
      <c r="V324" s="47">
        <f t="shared" si="44"/>
        <v>0</v>
      </c>
      <c r="W324" s="64">
        <f t="shared" si="45"/>
        <v>36250</v>
      </c>
      <c r="X324" s="64">
        <f t="shared" si="46"/>
        <v>36250</v>
      </c>
      <c r="Z324" s="64">
        <f t="shared" si="47"/>
        <v>36250</v>
      </c>
      <c r="AA324" s="48">
        <v>0.3</v>
      </c>
      <c r="AB324" s="46" t="s">
        <v>399</v>
      </c>
      <c r="AC324" s="46" t="s">
        <v>400</v>
      </c>
      <c r="AD324" s="82"/>
      <c r="AE324" s="82"/>
    </row>
    <row r="325" spans="1:31" s="49" customFormat="1" x14ac:dyDescent="0.45">
      <c r="A325" s="49">
        <v>116</v>
      </c>
      <c r="B325" s="49" t="s">
        <v>143</v>
      </c>
      <c r="C325" s="49">
        <v>1870</v>
      </c>
      <c r="D325" s="49">
        <v>2</v>
      </c>
      <c r="E325" s="89">
        <v>2.5</v>
      </c>
      <c r="F325" s="89">
        <v>10</v>
      </c>
      <c r="G325" s="49">
        <f t="shared" si="50"/>
        <v>25</v>
      </c>
      <c r="H325" s="49">
        <f t="shared" si="49"/>
        <v>6.25</v>
      </c>
      <c r="I325" s="49">
        <v>2500</v>
      </c>
      <c r="J325" s="60">
        <f t="shared" si="42"/>
        <v>15625</v>
      </c>
      <c r="K325" s="49">
        <v>1</v>
      </c>
      <c r="L325" s="49" t="s">
        <v>418</v>
      </c>
      <c r="M325" s="49" t="s">
        <v>403</v>
      </c>
      <c r="N325" s="49" t="s">
        <v>241</v>
      </c>
      <c r="R325" s="50">
        <f t="shared" si="43"/>
        <v>0</v>
      </c>
      <c r="U325" s="50">
        <f t="shared" si="48"/>
        <v>0</v>
      </c>
      <c r="V325" s="50">
        <f t="shared" si="44"/>
        <v>0</v>
      </c>
      <c r="W325" s="65"/>
      <c r="X325" s="65">
        <f t="shared" si="46"/>
        <v>0</v>
      </c>
      <c r="Z325" s="65">
        <f t="shared" si="47"/>
        <v>0</v>
      </c>
      <c r="AA325" s="51"/>
    </row>
    <row r="326" spans="1:31" x14ac:dyDescent="0.45">
      <c r="J326" s="58">
        <v>15625</v>
      </c>
      <c r="L326" s="32" t="s">
        <v>413</v>
      </c>
      <c r="M326" s="32" t="s">
        <v>146</v>
      </c>
      <c r="N326" s="32" t="s">
        <v>241</v>
      </c>
      <c r="O326" s="32">
        <v>25</v>
      </c>
      <c r="P326" s="32">
        <v>100</v>
      </c>
      <c r="Q326" s="32">
        <v>6550</v>
      </c>
      <c r="R326" s="39">
        <f t="shared" si="43"/>
        <v>163750</v>
      </c>
      <c r="S326" s="32">
        <v>30</v>
      </c>
      <c r="T326" s="32">
        <v>50</v>
      </c>
      <c r="U326" s="39">
        <f t="shared" si="48"/>
        <v>81875</v>
      </c>
      <c r="V326" s="39">
        <f t="shared" si="44"/>
        <v>81875</v>
      </c>
      <c r="W326" s="63">
        <f t="shared" si="45"/>
        <v>97500</v>
      </c>
      <c r="X326" s="63">
        <f t="shared" si="46"/>
        <v>97500</v>
      </c>
      <c r="Z326" s="63">
        <f t="shared" si="47"/>
        <v>97500</v>
      </c>
      <c r="AA326" s="38">
        <v>0.01</v>
      </c>
      <c r="AB326" s="32" t="s">
        <v>401</v>
      </c>
      <c r="AC326" s="32" t="s">
        <v>402</v>
      </c>
      <c r="AD326" s="32" t="s">
        <v>401</v>
      </c>
      <c r="AE326" s="32" t="s">
        <v>402</v>
      </c>
    </row>
    <row r="327" spans="1:31" x14ac:dyDescent="0.45">
      <c r="L327" s="32" t="s">
        <v>416</v>
      </c>
      <c r="M327" s="32" t="s">
        <v>435</v>
      </c>
      <c r="N327" s="32" t="s">
        <v>241</v>
      </c>
      <c r="O327" s="32">
        <v>25</v>
      </c>
      <c r="P327" s="32">
        <v>100</v>
      </c>
      <c r="Q327" s="32">
        <v>6550</v>
      </c>
      <c r="R327" s="39">
        <f t="shared" si="43"/>
        <v>163750</v>
      </c>
      <c r="S327" s="32">
        <v>30</v>
      </c>
      <c r="T327" s="32">
        <v>93</v>
      </c>
      <c r="U327" s="39">
        <f t="shared" si="48"/>
        <v>152287.5</v>
      </c>
      <c r="V327" s="39">
        <f t="shared" si="44"/>
        <v>11462.5</v>
      </c>
      <c r="W327" s="63">
        <f t="shared" si="45"/>
        <v>11462.5</v>
      </c>
      <c r="X327" s="63">
        <f t="shared" si="46"/>
        <v>11462.5</v>
      </c>
      <c r="Z327" s="63">
        <f t="shared" si="47"/>
        <v>11462.5</v>
      </c>
      <c r="AA327" s="38">
        <v>0.01</v>
      </c>
      <c r="AB327" s="32" t="s">
        <v>401</v>
      </c>
      <c r="AC327" s="32" t="s">
        <v>402</v>
      </c>
      <c r="AD327" s="32" t="s">
        <v>401</v>
      </c>
      <c r="AE327" s="32" t="s">
        <v>402</v>
      </c>
    </row>
    <row r="328" spans="1:31" x14ac:dyDescent="0.45">
      <c r="D328" s="32">
        <v>3</v>
      </c>
      <c r="E328" s="89">
        <v>4</v>
      </c>
      <c r="F328" s="89">
        <v>2</v>
      </c>
      <c r="G328" s="32">
        <f t="shared" si="50"/>
        <v>8</v>
      </c>
      <c r="H328" s="32">
        <f t="shared" si="49"/>
        <v>2</v>
      </c>
      <c r="I328" s="32">
        <v>2500</v>
      </c>
      <c r="J328" s="58">
        <f t="shared" si="42"/>
        <v>5000</v>
      </c>
      <c r="K328" s="32">
        <v>2</v>
      </c>
      <c r="L328" s="32" t="s">
        <v>204</v>
      </c>
      <c r="M328" s="32" t="s">
        <v>146</v>
      </c>
      <c r="N328" s="32" t="s">
        <v>201</v>
      </c>
      <c r="O328" s="32">
        <f t="shared" si="51"/>
        <v>8</v>
      </c>
      <c r="P328" s="32">
        <v>100</v>
      </c>
      <c r="Q328" s="32">
        <v>6550</v>
      </c>
      <c r="R328" s="39">
        <f t="shared" si="43"/>
        <v>52400</v>
      </c>
      <c r="S328" s="32">
        <v>30</v>
      </c>
      <c r="T328" s="32">
        <v>50</v>
      </c>
      <c r="U328" s="39">
        <f t="shared" si="48"/>
        <v>26200</v>
      </c>
      <c r="V328" s="39">
        <f t="shared" si="44"/>
        <v>26200</v>
      </c>
      <c r="W328" s="63">
        <f t="shared" si="45"/>
        <v>31200</v>
      </c>
      <c r="X328" s="63">
        <f t="shared" si="46"/>
        <v>31200</v>
      </c>
      <c r="Z328" s="63">
        <f t="shared" si="47"/>
        <v>31200</v>
      </c>
      <c r="AA328" s="38">
        <v>0.3</v>
      </c>
      <c r="AB328" s="32" t="s">
        <v>401</v>
      </c>
      <c r="AC328" s="32" t="s">
        <v>402</v>
      </c>
      <c r="AD328" s="32" t="s">
        <v>401</v>
      </c>
      <c r="AE328" s="32" t="s">
        <v>402</v>
      </c>
    </row>
    <row r="329" spans="1:31" x14ac:dyDescent="0.45">
      <c r="D329" s="32">
        <v>1</v>
      </c>
      <c r="G329" s="32">
        <v>113</v>
      </c>
      <c r="H329" s="32">
        <v>28.25</v>
      </c>
      <c r="I329" s="32">
        <v>2500</v>
      </c>
      <c r="J329" s="58">
        <f t="shared" si="42"/>
        <v>70625</v>
      </c>
      <c r="R329" s="39">
        <f t="shared" si="43"/>
        <v>0</v>
      </c>
      <c r="U329" s="39">
        <f t="shared" si="48"/>
        <v>0</v>
      </c>
      <c r="V329" s="39">
        <f t="shared" si="44"/>
        <v>0</v>
      </c>
      <c r="W329" s="63">
        <f t="shared" si="45"/>
        <v>70625</v>
      </c>
      <c r="X329" s="63">
        <f t="shared" si="46"/>
        <v>70625</v>
      </c>
      <c r="Z329" s="63">
        <f t="shared" si="47"/>
        <v>70625</v>
      </c>
      <c r="AA329" s="38">
        <v>0.01</v>
      </c>
      <c r="AB329" s="32" t="s">
        <v>401</v>
      </c>
      <c r="AC329" s="32" t="s">
        <v>402</v>
      </c>
    </row>
    <row r="330" spans="1:31" x14ac:dyDescent="0.45">
      <c r="A330" s="32">
        <v>117</v>
      </c>
      <c r="B330" s="32" t="s">
        <v>143</v>
      </c>
      <c r="C330" s="32">
        <v>2062</v>
      </c>
      <c r="D330" s="32">
        <v>2</v>
      </c>
      <c r="E330" s="89">
        <v>2.5</v>
      </c>
      <c r="F330" s="89">
        <v>10</v>
      </c>
      <c r="G330" s="32">
        <f t="shared" si="50"/>
        <v>25</v>
      </c>
      <c r="H330" s="32">
        <f t="shared" si="49"/>
        <v>6.25</v>
      </c>
      <c r="I330" s="32">
        <v>2500</v>
      </c>
      <c r="J330" s="58">
        <f t="shared" si="42"/>
        <v>15625</v>
      </c>
      <c r="K330" s="32">
        <v>1</v>
      </c>
      <c r="L330" s="32" t="s">
        <v>418</v>
      </c>
      <c r="M330" s="32" t="s">
        <v>403</v>
      </c>
      <c r="N330" s="32" t="s">
        <v>241</v>
      </c>
      <c r="R330" s="39">
        <f t="shared" si="43"/>
        <v>0</v>
      </c>
      <c r="U330" s="39">
        <f t="shared" si="48"/>
        <v>0</v>
      </c>
      <c r="V330" s="39">
        <f t="shared" si="44"/>
        <v>0</v>
      </c>
      <c r="X330" s="63">
        <f t="shared" si="46"/>
        <v>0</v>
      </c>
      <c r="Z330" s="63">
        <f t="shared" si="47"/>
        <v>0</v>
      </c>
      <c r="AD330" s="32"/>
      <c r="AE330" s="32"/>
    </row>
    <row r="331" spans="1:31" x14ac:dyDescent="0.45">
      <c r="J331" s="58">
        <v>15625</v>
      </c>
      <c r="L331" s="32" t="s">
        <v>413</v>
      </c>
      <c r="M331" s="32" t="s">
        <v>146</v>
      </c>
      <c r="N331" s="32" t="s">
        <v>241</v>
      </c>
      <c r="O331" s="32">
        <v>25</v>
      </c>
      <c r="P331" s="32">
        <v>100</v>
      </c>
      <c r="Q331" s="32">
        <v>6550</v>
      </c>
      <c r="R331" s="39">
        <f t="shared" si="43"/>
        <v>163750</v>
      </c>
      <c r="S331" s="32">
        <v>30</v>
      </c>
      <c r="T331" s="32">
        <v>50</v>
      </c>
      <c r="U331" s="39">
        <f t="shared" si="48"/>
        <v>81875</v>
      </c>
      <c r="V331" s="39">
        <f t="shared" si="44"/>
        <v>81875</v>
      </c>
      <c r="W331" s="63">
        <f t="shared" si="45"/>
        <v>97500</v>
      </c>
      <c r="X331" s="63">
        <f t="shared" si="46"/>
        <v>97500</v>
      </c>
      <c r="Z331" s="63">
        <f t="shared" si="47"/>
        <v>97500</v>
      </c>
      <c r="AA331" s="38">
        <v>0.01</v>
      </c>
      <c r="AB331" s="32" t="s">
        <v>401</v>
      </c>
      <c r="AC331" s="32" t="s">
        <v>402</v>
      </c>
      <c r="AD331" s="32" t="s">
        <v>401</v>
      </c>
      <c r="AE331" s="32" t="s">
        <v>402</v>
      </c>
    </row>
    <row r="332" spans="1:31" s="49" customFormat="1" x14ac:dyDescent="0.45">
      <c r="E332" s="89"/>
      <c r="F332" s="89"/>
      <c r="J332" s="60"/>
      <c r="L332" s="49" t="s">
        <v>422</v>
      </c>
      <c r="M332" s="49" t="s">
        <v>435</v>
      </c>
      <c r="N332" s="49" t="s">
        <v>241</v>
      </c>
      <c r="O332" s="49">
        <v>25</v>
      </c>
      <c r="P332" s="49">
        <v>100</v>
      </c>
      <c r="Q332" s="49">
        <v>6550</v>
      </c>
      <c r="R332" s="50">
        <f t="shared" si="43"/>
        <v>163750</v>
      </c>
      <c r="S332" s="49">
        <v>30</v>
      </c>
      <c r="T332" s="49">
        <v>93</v>
      </c>
      <c r="U332" s="50">
        <f t="shared" si="48"/>
        <v>152287.5</v>
      </c>
      <c r="V332" s="50">
        <f t="shared" si="44"/>
        <v>11462.5</v>
      </c>
      <c r="W332" s="65">
        <f t="shared" si="45"/>
        <v>11462.5</v>
      </c>
      <c r="X332" s="65">
        <f t="shared" si="46"/>
        <v>11462.5</v>
      </c>
      <c r="Z332" s="65">
        <f t="shared" si="47"/>
        <v>11462.5</v>
      </c>
      <c r="AA332" s="51">
        <v>0.01</v>
      </c>
      <c r="AB332" s="49" t="s">
        <v>401</v>
      </c>
      <c r="AC332" s="49" t="s">
        <v>402</v>
      </c>
      <c r="AD332" s="49" t="s">
        <v>401</v>
      </c>
      <c r="AE332" s="49" t="s">
        <v>402</v>
      </c>
    </row>
    <row r="333" spans="1:31" s="46" customFormat="1" ht="20.25" thickBot="1" x14ac:dyDescent="0.5">
      <c r="D333" s="46">
        <v>1</v>
      </c>
      <c r="E333" s="91"/>
      <c r="F333" s="91"/>
      <c r="G333" s="46">
        <v>79</v>
      </c>
      <c r="H333" s="46">
        <v>19.75</v>
      </c>
      <c r="I333" s="46">
        <v>2500</v>
      </c>
      <c r="J333" s="59">
        <f t="shared" si="42"/>
        <v>49375</v>
      </c>
      <c r="R333" s="47">
        <f t="shared" si="43"/>
        <v>0</v>
      </c>
      <c r="U333" s="47">
        <f t="shared" si="48"/>
        <v>0</v>
      </c>
      <c r="V333" s="47">
        <f t="shared" si="44"/>
        <v>0</v>
      </c>
      <c r="W333" s="64">
        <f t="shared" si="45"/>
        <v>49375</v>
      </c>
      <c r="X333" s="64">
        <f t="shared" si="46"/>
        <v>49375</v>
      </c>
      <c r="Z333" s="64">
        <f t="shared" si="47"/>
        <v>49375</v>
      </c>
      <c r="AA333" s="48">
        <v>0.01</v>
      </c>
      <c r="AB333" s="46" t="s">
        <v>401</v>
      </c>
      <c r="AC333" s="46" t="s">
        <v>402</v>
      </c>
      <c r="AD333" s="82"/>
      <c r="AE333" s="82"/>
    </row>
    <row r="334" spans="1:31" s="49" customFormat="1" x14ac:dyDescent="0.45">
      <c r="A334" s="49">
        <v>118</v>
      </c>
      <c r="B334" s="49" t="s">
        <v>143</v>
      </c>
      <c r="C334" s="49">
        <v>2087</v>
      </c>
      <c r="D334" s="49">
        <v>2</v>
      </c>
      <c r="E334" s="89">
        <v>4</v>
      </c>
      <c r="F334" s="89">
        <v>18</v>
      </c>
      <c r="G334" s="49">
        <f t="shared" si="50"/>
        <v>72</v>
      </c>
      <c r="H334" s="49">
        <f t="shared" si="49"/>
        <v>18</v>
      </c>
      <c r="I334" s="49">
        <v>2500</v>
      </c>
      <c r="J334" s="60">
        <f t="shared" ref="J334:J399" si="52">H334*I334</f>
        <v>45000</v>
      </c>
      <c r="K334" s="49">
        <v>1</v>
      </c>
      <c r="L334" s="49" t="s">
        <v>418</v>
      </c>
      <c r="M334" s="49" t="s">
        <v>146</v>
      </c>
      <c r="N334" s="49" t="s">
        <v>241</v>
      </c>
      <c r="R334" s="50">
        <f t="shared" ref="R334:R399" si="53">O334*Q334</f>
        <v>0</v>
      </c>
      <c r="U334" s="50">
        <f t="shared" si="48"/>
        <v>0</v>
      </c>
      <c r="V334" s="50">
        <f t="shared" ref="V334:V399" si="54">R334-U334</f>
        <v>0</v>
      </c>
      <c r="W334" s="65"/>
      <c r="X334" s="65">
        <f t="shared" ref="X334:X399" si="55">W334</f>
        <v>0</v>
      </c>
      <c r="Z334" s="65">
        <f t="shared" ref="Z334:Z399" si="56">X334</f>
        <v>0</v>
      </c>
      <c r="AA334" s="51"/>
    </row>
    <row r="335" spans="1:31" x14ac:dyDescent="0.45">
      <c r="J335" s="58">
        <v>45000</v>
      </c>
      <c r="L335" s="32" t="s">
        <v>413</v>
      </c>
      <c r="M335" s="32" t="s">
        <v>146</v>
      </c>
      <c r="N335" s="32" t="s">
        <v>241</v>
      </c>
      <c r="O335" s="32">
        <v>72</v>
      </c>
      <c r="P335" s="32">
        <v>100</v>
      </c>
      <c r="Q335" s="32">
        <v>6550</v>
      </c>
      <c r="R335" s="39">
        <f t="shared" si="53"/>
        <v>471600</v>
      </c>
      <c r="S335" s="32">
        <v>12</v>
      </c>
      <c r="T335" s="32">
        <v>14</v>
      </c>
      <c r="U335" s="39">
        <f t="shared" si="48"/>
        <v>66024</v>
      </c>
      <c r="V335" s="39">
        <f t="shared" si="54"/>
        <v>405576</v>
      </c>
      <c r="W335" s="63">
        <f t="shared" ref="W335:W336" si="57">J335+V335</f>
        <v>450576</v>
      </c>
      <c r="X335" s="63">
        <f t="shared" si="55"/>
        <v>450576</v>
      </c>
      <c r="Z335" s="63">
        <f t="shared" si="56"/>
        <v>450576</v>
      </c>
      <c r="AA335" s="38">
        <v>0.01</v>
      </c>
      <c r="AB335" s="32" t="s">
        <v>404</v>
      </c>
      <c r="AC335" s="32" t="s">
        <v>405</v>
      </c>
      <c r="AD335" s="32" t="s">
        <v>404</v>
      </c>
      <c r="AE335" s="32" t="s">
        <v>405</v>
      </c>
    </row>
    <row r="336" spans="1:31" x14ac:dyDescent="0.45">
      <c r="L336" s="32" t="s">
        <v>416</v>
      </c>
      <c r="M336" s="32" t="s">
        <v>146</v>
      </c>
      <c r="N336" s="32" t="s">
        <v>241</v>
      </c>
      <c r="O336" s="32">
        <v>32</v>
      </c>
      <c r="P336" s="32">
        <v>100</v>
      </c>
      <c r="Q336" s="32">
        <v>6550</v>
      </c>
      <c r="R336" s="39">
        <f t="shared" si="53"/>
        <v>209600</v>
      </c>
      <c r="S336" s="32">
        <v>12</v>
      </c>
      <c r="T336" s="32">
        <v>14</v>
      </c>
      <c r="U336" s="39">
        <f t="shared" si="48"/>
        <v>29344</v>
      </c>
      <c r="V336" s="39">
        <f t="shared" si="54"/>
        <v>180256</v>
      </c>
      <c r="W336" s="63">
        <f t="shared" si="57"/>
        <v>180256</v>
      </c>
      <c r="X336" s="63">
        <f t="shared" si="55"/>
        <v>180256</v>
      </c>
      <c r="Z336" s="63">
        <f t="shared" si="56"/>
        <v>180256</v>
      </c>
      <c r="AA336" s="38">
        <v>0.01</v>
      </c>
      <c r="AB336" s="32" t="s">
        <v>404</v>
      </c>
      <c r="AC336" s="32" t="s">
        <v>405</v>
      </c>
      <c r="AD336" s="32" t="s">
        <v>404</v>
      </c>
      <c r="AE336" s="32" t="s">
        <v>405</v>
      </c>
    </row>
    <row r="337" spans="1:31" x14ac:dyDescent="0.45">
      <c r="D337" s="32">
        <v>3</v>
      </c>
      <c r="E337" s="89">
        <v>4</v>
      </c>
      <c r="F337" s="89">
        <v>3</v>
      </c>
      <c r="G337" s="32">
        <f t="shared" si="50"/>
        <v>12</v>
      </c>
      <c r="H337" s="32">
        <f t="shared" si="49"/>
        <v>3</v>
      </c>
      <c r="I337" s="32">
        <v>2500</v>
      </c>
      <c r="J337" s="58">
        <f t="shared" si="52"/>
        <v>7500</v>
      </c>
      <c r="K337" s="32">
        <v>2</v>
      </c>
      <c r="L337" s="32" t="s">
        <v>204</v>
      </c>
      <c r="M337" s="32" t="s">
        <v>146</v>
      </c>
      <c r="N337" s="32" t="s">
        <v>201</v>
      </c>
      <c r="O337" s="32">
        <f t="shared" si="51"/>
        <v>12</v>
      </c>
      <c r="P337" s="32">
        <v>100</v>
      </c>
      <c r="Q337" s="32">
        <v>6550</v>
      </c>
      <c r="R337" s="39">
        <f t="shared" si="53"/>
        <v>78600</v>
      </c>
      <c r="S337" s="32">
        <v>12</v>
      </c>
      <c r="T337" s="32">
        <v>14</v>
      </c>
      <c r="U337" s="39">
        <f t="shared" si="48"/>
        <v>11004</v>
      </c>
      <c r="V337" s="39">
        <f t="shared" si="54"/>
        <v>67596</v>
      </c>
      <c r="W337" s="63">
        <f t="shared" ref="W337:W399" si="58">J337+V337</f>
        <v>75096</v>
      </c>
      <c r="X337" s="63">
        <f t="shared" si="55"/>
        <v>75096</v>
      </c>
      <c r="Z337" s="63">
        <f t="shared" si="56"/>
        <v>75096</v>
      </c>
      <c r="AA337" s="38">
        <v>0.3</v>
      </c>
      <c r="AB337" s="32" t="s">
        <v>404</v>
      </c>
      <c r="AC337" s="32" t="s">
        <v>405</v>
      </c>
      <c r="AD337" s="32" t="s">
        <v>404</v>
      </c>
      <c r="AE337" s="32" t="s">
        <v>405</v>
      </c>
    </row>
    <row r="338" spans="1:31" s="46" customFormat="1" ht="20.25" thickBot="1" x14ac:dyDescent="0.5">
      <c r="D338" s="46">
        <v>1</v>
      </c>
      <c r="E338" s="91"/>
      <c r="F338" s="91"/>
      <c r="G338" s="46">
        <v>52</v>
      </c>
      <c r="H338" s="46">
        <v>13</v>
      </c>
      <c r="I338" s="46">
        <v>2500</v>
      </c>
      <c r="J338" s="59">
        <f t="shared" si="52"/>
        <v>32500</v>
      </c>
      <c r="R338" s="47">
        <f t="shared" si="53"/>
        <v>0</v>
      </c>
      <c r="U338" s="47">
        <f t="shared" si="48"/>
        <v>0</v>
      </c>
      <c r="V338" s="47">
        <f t="shared" si="54"/>
        <v>0</v>
      </c>
      <c r="W338" s="64">
        <f t="shared" si="58"/>
        <v>32500</v>
      </c>
      <c r="X338" s="64">
        <f t="shared" si="55"/>
        <v>32500</v>
      </c>
      <c r="Z338" s="64">
        <f t="shared" si="56"/>
        <v>32500</v>
      </c>
      <c r="AA338" s="48">
        <v>0.3</v>
      </c>
      <c r="AB338" s="46" t="s">
        <v>404</v>
      </c>
      <c r="AC338" s="46" t="s">
        <v>405</v>
      </c>
      <c r="AD338" s="82"/>
      <c r="AE338" s="82"/>
    </row>
    <row r="339" spans="1:31" x14ac:dyDescent="0.45">
      <c r="A339" s="32">
        <v>119</v>
      </c>
      <c r="B339" s="32" t="s">
        <v>143</v>
      </c>
      <c r="C339" s="32">
        <v>1487</v>
      </c>
      <c r="D339" s="32">
        <v>2</v>
      </c>
      <c r="E339" s="89">
        <v>6.3</v>
      </c>
      <c r="F339" s="89">
        <v>5</v>
      </c>
      <c r="G339" s="32">
        <f t="shared" si="50"/>
        <v>31.5</v>
      </c>
      <c r="H339" s="32">
        <f t="shared" si="49"/>
        <v>7.875</v>
      </c>
      <c r="I339" s="32">
        <v>1050</v>
      </c>
      <c r="J339" s="58">
        <f t="shared" si="52"/>
        <v>8268.75</v>
      </c>
      <c r="K339" s="32">
        <v>1</v>
      </c>
      <c r="L339" s="32" t="s">
        <v>204</v>
      </c>
      <c r="M339" s="32" t="s">
        <v>146</v>
      </c>
      <c r="N339" s="32" t="s">
        <v>241</v>
      </c>
      <c r="O339" s="32">
        <f t="shared" si="51"/>
        <v>31.5</v>
      </c>
      <c r="P339" s="32">
        <v>100</v>
      </c>
      <c r="Q339" s="32">
        <v>6550</v>
      </c>
      <c r="R339" s="39">
        <f t="shared" si="53"/>
        <v>206325</v>
      </c>
      <c r="S339" s="32">
        <v>10</v>
      </c>
      <c r="T339" s="32">
        <v>10</v>
      </c>
      <c r="U339" s="39">
        <f t="shared" si="48"/>
        <v>20632.5</v>
      </c>
      <c r="V339" s="39">
        <f t="shared" si="54"/>
        <v>185692.5</v>
      </c>
      <c r="W339" s="63">
        <f t="shared" si="58"/>
        <v>193961.25</v>
      </c>
      <c r="X339" s="63">
        <f t="shared" si="55"/>
        <v>193961.25</v>
      </c>
      <c r="Z339" s="63">
        <f t="shared" si="56"/>
        <v>193961.25</v>
      </c>
      <c r="AA339" s="38">
        <v>0.01</v>
      </c>
      <c r="AB339" s="32" t="s">
        <v>406</v>
      </c>
      <c r="AC339" s="32" t="s">
        <v>407</v>
      </c>
      <c r="AD339" s="55" t="s">
        <v>408</v>
      </c>
      <c r="AE339" s="32" t="s">
        <v>407</v>
      </c>
    </row>
    <row r="340" spans="1:31" x14ac:dyDescent="0.45">
      <c r="D340" s="32">
        <v>3</v>
      </c>
      <c r="E340" s="89">
        <v>11</v>
      </c>
      <c r="F340" s="89">
        <v>5</v>
      </c>
      <c r="G340" s="32">
        <f t="shared" si="50"/>
        <v>55</v>
      </c>
      <c r="H340" s="32">
        <f t="shared" si="49"/>
        <v>13.75</v>
      </c>
      <c r="I340" s="32">
        <v>1050</v>
      </c>
      <c r="J340" s="58">
        <f t="shared" si="52"/>
        <v>14437.5</v>
      </c>
      <c r="K340" s="32">
        <v>2</v>
      </c>
      <c r="L340" s="32" t="s">
        <v>204</v>
      </c>
      <c r="M340" s="32" t="s">
        <v>146</v>
      </c>
      <c r="N340" s="32" t="s">
        <v>201</v>
      </c>
      <c r="O340" s="32">
        <f t="shared" si="51"/>
        <v>55</v>
      </c>
      <c r="P340" s="32">
        <v>100</v>
      </c>
      <c r="Q340" s="32">
        <v>6550</v>
      </c>
      <c r="R340" s="39">
        <f t="shared" si="53"/>
        <v>360250</v>
      </c>
      <c r="S340" s="32">
        <v>10</v>
      </c>
      <c r="T340" s="32">
        <v>10</v>
      </c>
      <c r="U340" s="39">
        <f t="shared" ref="U340:U403" si="59">R340*T340/100</f>
        <v>36025</v>
      </c>
      <c r="V340" s="39">
        <f t="shared" si="54"/>
        <v>324225</v>
      </c>
      <c r="W340" s="63">
        <f t="shared" si="58"/>
        <v>338662.5</v>
      </c>
      <c r="X340" s="63">
        <f t="shared" si="55"/>
        <v>338662.5</v>
      </c>
      <c r="Z340" s="63">
        <f t="shared" si="56"/>
        <v>338662.5</v>
      </c>
      <c r="AA340" s="38">
        <v>0.3</v>
      </c>
      <c r="AB340" s="32" t="s">
        <v>406</v>
      </c>
      <c r="AC340" s="32" t="s">
        <v>407</v>
      </c>
      <c r="AD340" s="55" t="s">
        <v>408</v>
      </c>
      <c r="AE340" s="32" t="s">
        <v>407</v>
      </c>
    </row>
    <row r="341" spans="1:31" x14ac:dyDescent="0.45">
      <c r="D341" s="32">
        <v>3</v>
      </c>
      <c r="E341" s="89">
        <v>8</v>
      </c>
      <c r="F341" s="89">
        <v>12</v>
      </c>
      <c r="G341" s="32">
        <f t="shared" si="50"/>
        <v>96</v>
      </c>
      <c r="H341" s="32">
        <f t="shared" si="49"/>
        <v>24</v>
      </c>
      <c r="I341" s="32">
        <v>1050</v>
      </c>
      <c r="J341" s="58">
        <f t="shared" si="52"/>
        <v>25200</v>
      </c>
      <c r="K341" s="32">
        <v>3</v>
      </c>
      <c r="L341" s="32" t="s">
        <v>200</v>
      </c>
      <c r="M341" s="32" t="s">
        <v>146</v>
      </c>
      <c r="N341" s="32" t="s">
        <v>201</v>
      </c>
      <c r="O341" s="32">
        <f t="shared" si="51"/>
        <v>96</v>
      </c>
      <c r="P341" s="32">
        <v>100</v>
      </c>
      <c r="Q341" s="32">
        <v>6550</v>
      </c>
      <c r="R341" s="39">
        <f t="shared" si="53"/>
        <v>628800</v>
      </c>
      <c r="S341" s="32">
        <v>10</v>
      </c>
      <c r="T341" s="32">
        <v>10</v>
      </c>
      <c r="U341" s="39">
        <f t="shared" si="59"/>
        <v>62880</v>
      </c>
      <c r="V341" s="39">
        <f t="shared" si="54"/>
        <v>565920</v>
      </c>
      <c r="W341" s="63">
        <f t="shared" si="58"/>
        <v>591120</v>
      </c>
      <c r="X341" s="63">
        <f t="shared" si="55"/>
        <v>591120</v>
      </c>
      <c r="Z341" s="63">
        <f t="shared" si="56"/>
        <v>591120</v>
      </c>
      <c r="AA341" s="38">
        <v>0.3</v>
      </c>
      <c r="AB341" s="32" t="s">
        <v>406</v>
      </c>
      <c r="AC341" s="32" t="s">
        <v>407</v>
      </c>
      <c r="AD341" s="55" t="s">
        <v>408</v>
      </c>
      <c r="AE341" s="32" t="s">
        <v>407</v>
      </c>
    </row>
    <row r="342" spans="1:31" x14ac:dyDescent="0.45">
      <c r="D342" s="32">
        <v>3</v>
      </c>
      <c r="E342" s="89">
        <v>9</v>
      </c>
      <c r="F342" s="89">
        <v>12</v>
      </c>
      <c r="G342" s="32">
        <f t="shared" si="50"/>
        <v>108</v>
      </c>
      <c r="H342" s="32">
        <f t="shared" si="49"/>
        <v>27</v>
      </c>
      <c r="I342" s="32">
        <v>1050</v>
      </c>
      <c r="J342" s="58">
        <f t="shared" si="52"/>
        <v>28350</v>
      </c>
      <c r="K342" s="32">
        <v>4</v>
      </c>
      <c r="L342" s="32" t="s">
        <v>409</v>
      </c>
      <c r="M342" s="32" t="s">
        <v>146</v>
      </c>
      <c r="N342" s="32" t="s">
        <v>410</v>
      </c>
      <c r="O342" s="32">
        <f t="shared" si="51"/>
        <v>108</v>
      </c>
      <c r="P342" s="32">
        <v>100</v>
      </c>
      <c r="Q342" s="32">
        <v>5500</v>
      </c>
      <c r="R342" s="39">
        <f t="shared" si="53"/>
        <v>594000</v>
      </c>
      <c r="S342" s="32">
        <v>10</v>
      </c>
      <c r="T342" s="32">
        <v>10</v>
      </c>
      <c r="U342" s="39">
        <f t="shared" si="59"/>
        <v>59400</v>
      </c>
      <c r="V342" s="39">
        <f t="shared" si="54"/>
        <v>534600</v>
      </c>
      <c r="W342" s="63">
        <f t="shared" si="58"/>
        <v>562950</v>
      </c>
      <c r="X342" s="63">
        <f t="shared" si="55"/>
        <v>562950</v>
      </c>
      <c r="Z342" s="63">
        <f t="shared" si="56"/>
        <v>562950</v>
      </c>
      <c r="AA342" s="38">
        <v>0.01</v>
      </c>
      <c r="AB342" s="32" t="s">
        <v>406</v>
      </c>
      <c r="AC342" s="32" t="s">
        <v>407</v>
      </c>
      <c r="AD342" s="55" t="s">
        <v>408</v>
      </c>
      <c r="AE342" s="32" t="s">
        <v>407</v>
      </c>
    </row>
    <row r="343" spans="1:31" s="46" customFormat="1" ht="20.25" thickBot="1" x14ac:dyDescent="0.5">
      <c r="D343" s="46">
        <v>1</v>
      </c>
      <c r="E343" s="91"/>
      <c r="F343" s="91"/>
      <c r="G343" s="46">
        <v>27281.5</v>
      </c>
      <c r="H343" s="46">
        <v>6820.375</v>
      </c>
      <c r="I343" s="46">
        <v>1050</v>
      </c>
      <c r="J343" s="59">
        <f t="shared" si="52"/>
        <v>7161393.75</v>
      </c>
      <c r="R343" s="47">
        <f t="shared" si="53"/>
        <v>0</v>
      </c>
      <c r="U343" s="47">
        <f t="shared" si="59"/>
        <v>0</v>
      </c>
      <c r="V343" s="47">
        <f t="shared" si="54"/>
        <v>0</v>
      </c>
      <c r="W343" s="64">
        <f t="shared" si="58"/>
        <v>7161393.75</v>
      </c>
      <c r="X343" s="64">
        <f t="shared" si="55"/>
        <v>7161393.75</v>
      </c>
      <c r="Z343" s="64">
        <f t="shared" si="56"/>
        <v>7161393.75</v>
      </c>
      <c r="AA343" s="48">
        <v>0.01</v>
      </c>
      <c r="AB343" s="46" t="s">
        <v>406</v>
      </c>
      <c r="AC343" s="46" t="s">
        <v>407</v>
      </c>
      <c r="AD343" s="82"/>
    </row>
    <row r="344" spans="1:31" x14ac:dyDescent="0.45">
      <c r="A344" s="32">
        <v>120</v>
      </c>
      <c r="B344" s="32" t="s">
        <v>143</v>
      </c>
      <c r="C344" s="32">
        <v>28246</v>
      </c>
      <c r="D344" s="32">
        <v>3</v>
      </c>
      <c r="E344" s="89">
        <v>4</v>
      </c>
      <c r="F344" s="89">
        <v>17</v>
      </c>
      <c r="G344" s="32">
        <f t="shared" si="50"/>
        <v>68</v>
      </c>
      <c r="H344" s="32">
        <f t="shared" si="49"/>
        <v>17</v>
      </c>
      <c r="I344" s="32">
        <v>1500</v>
      </c>
      <c r="J344" s="58">
        <f t="shared" si="52"/>
        <v>25500</v>
      </c>
      <c r="K344" s="32">
        <v>1</v>
      </c>
      <c r="L344" s="32" t="s">
        <v>412</v>
      </c>
      <c r="M344" s="32" t="s">
        <v>146</v>
      </c>
      <c r="R344" s="39">
        <f t="shared" si="53"/>
        <v>0</v>
      </c>
      <c r="U344" s="39">
        <f t="shared" si="59"/>
        <v>0</v>
      </c>
      <c r="V344" s="39">
        <f t="shared" si="54"/>
        <v>0</v>
      </c>
      <c r="X344" s="63">
        <f t="shared" si="55"/>
        <v>0</v>
      </c>
      <c r="Z344" s="63">
        <f t="shared" si="56"/>
        <v>0</v>
      </c>
    </row>
    <row r="345" spans="1:31" x14ac:dyDescent="0.45">
      <c r="G345" s="32">
        <f t="shared" si="50"/>
        <v>0</v>
      </c>
      <c r="H345" s="32">
        <f t="shared" si="49"/>
        <v>0</v>
      </c>
      <c r="J345" s="58">
        <v>25500</v>
      </c>
      <c r="L345" s="32" t="s">
        <v>413</v>
      </c>
      <c r="M345" s="32" t="s">
        <v>146</v>
      </c>
      <c r="N345" s="32" t="s">
        <v>201</v>
      </c>
      <c r="O345" s="32">
        <v>68</v>
      </c>
      <c r="P345" s="32">
        <v>100</v>
      </c>
      <c r="Q345" s="32">
        <v>6550</v>
      </c>
      <c r="R345" s="39">
        <f t="shared" si="53"/>
        <v>445400</v>
      </c>
      <c r="S345" s="32">
        <v>2</v>
      </c>
      <c r="T345" s="32">
        <v>2</v>
      </c>
      <c r="U345" s="39">
        <f t="shared" si="59"/>
        <v>8908</v>
      </c>
      <c r="V345" s="39">
        <f t="shared" si="54"/>
        <v>436492</v>
      </c>
      <c r="W345" s="63">
        <f t="shared" si="58"/>
        <v>461992</v>
      </c>
      <c r="X345" s="63">
        <f t="shared" si="55"/>
        <v>461992</v>
      </c>
      <c r="Z345" s="63">
        <f t="shared" si="56"/>
        <v>461992</v>
      </c>
      <c r="AA345" s="38">
        <v>0.3</v>
      </c>
      <c r="AB345" s="32" t="s">
        <v>414</v>
      </c>
      <c r="AC345" s="32" t="s">
        <v>415</v>
      </c>
      <c r="AD345" s="32" t="s">
        <v>417</v>
      </c>
      <c r="AE345" s="32" t="s">
        <v>415</v>
      </c>
    </row>
    <row r="346" spans="1:31" x14ac:dyDescent="0.45">
      <c r="G346" s="32">
        <f t="shared" si="50"/>
        <v>0</v>
      </c>
      <c r="H346" s="32">
        <f t="shared" si="49"/>
        <v>0</v>
      </c>
      <c r="J346" s="58">
        <f t="shared" si="52"/>
        <v>0</v>
      </c>
      <c r="L346" s="32" t="s">
        <v>416</v>
      </c>
      <c r="M346" s="32" t="s">
        <v>146</v>
      </c>
      <c r="N346" s="32" t="s">
        <v>241</v>
      </c>
      <c r="O346" s="32">
        <v>68</v>
      </c>
      <c r="P346" s="32">
        <v>100</v>
      </c>
      <c r="Q346" s="32">
        <v>6550</v>
      </c>
      <c r="R346" s="39">
        <f t="shared" si="53"/>
        <v>445400</v>
      </c>
      <c r="S346" s="32">
        <v>2</v>
      </c>
      <c r="T346" s="32">
        <v>2</v>
      </c>
      <c r="U346" s="39">
        <f t="shared" si="59"/>
        <v>8908</v>
      </c>
      <c r="V346" s="39">
        <f t="shared" si="54"/>
        <v>436492</v>
      </c>
      <c r="W346" s="63">
        <f t="shared" si="58"/>
        <v>436492</v>
      </c>
      <c r="X346" s="63">
        <f t="shared" si="55"/>
        <v>436492</v>
      </c>
      <c r="Z346" s="63">
        <f t="shared" si="56"/>
        <v>436492</v>
      </c>
      <c r="AA346" s="38">
        <v>0.3</v>
      </c>
      <c r="AB346" s="32" t="s">
        <v>414</v>
      </c>
      <c r="AC346" s="32" t="s">
        <v>415</v>
      </c>
      <c r="AD346" s="32" t="s">
        <v>417</v>
      </c>
      <c r="AE346" s="32" t="s">
        <v>415</v>
      </c>
    </row>
    <row r="347" spans="1:31" x14ac:dyDescent="0.45">
      <c r="D347" s="32">
        <v>2</v>
      </c>
      <c r="E347" s="89">
        <v>4</v>
      </c>
      <c r="F347" s="89">
        <v>17</v>
      </c>
      <c r="G347" s="32">
        <f t="shared" si="50"/>
        <v>68</v>
      </c>
      <c r="H347" s="32">
        <f t="shared" si="49"/>
        <v>17</v>
      </c>
      <c r="I347" s="32">
        <v>1500</v>
      </c>
      <c r="J347" s="58">
        <f t="shared" si="52"/>
        <v>25500</v>
      </c>
      <c r="K347" s="32">
        <v>2</v>
      </c>
      <c r="L347" s="32" t="s">
        <v>412</v>
      </c>
      <c r="M347" s="32" t="s">
        <v>146</v>
      </c>
      <c r="N347" s="32" t="s">
        <v>241</v>
      </c>
      <c r="R347" s="39">
        <f t="shared" si="53"/>
        <v>0</v>
      </c>
      <c r="U347" s="39">
        <f t="shared" si="59"/>
        <v>0</v>
      </c>
      <c r="V347" s="39">
        <f t="shared" si="54"/>
        <v>0</v>
      </c>
      <c r="X347" s="63">
        <f t="shared" si="55"/>
        <v>0</v>
      </c>
      <c r="Z347" s="63">
        <f t="shared" si="56"/>
        <v>0</v>
      </c>
      <c r="AD347" s="32"/>
    </row>
    <row r="348" spans="1:31" x14ac:dyDescent="0.45">
      <c r="G348" s="32">
        <f t="shared" si="50"/>
        <v>0</v>
      </c>
      <c r="H348" s="32">
        <f t="shared" si="49"/>
        <v>0</v>
      </c>
      <c r="J348" s="58">
        <v>25500</v>
      </c>
      <c r="L348" s="32" t="s">
        <v>413</v>
      </c>
      <c r="M348" s="32" t="s">
        <v>146</v>
      </c>
      <c r="N348" s="32" t="s">
        <v>241</v>
      </c>
      <c r="O348" s="32">
        <v>68</v>
      </c>
      <c r="P348" s="32">
        <v>100</v>
      </c>
      <c r="Q348" s="32">
        <v>6550</v>
      </c>
      <c r="R348" s="39">
        <f t="shared" si="53"/>
        <v>445400</v>
      </c>
      <c r="S348" s="32">
        <v>2</v>
      </c>
      <c r="T348" s="32">
        <v>2</v>
      </c>
      <c r="U348" s="39">
        <f t="shared" si="59"/>
        <v>8908</v>
      </c>
      <c r="V348" s="39">
        <f t="shared" si="54"/>
        <v>436492</v>
      </c>
      <c r="W348" s="63">
        <f t="shared" si="58"/>
        <v>461992</v>
      </c>
      <c r="X348" s="63">
        <f t="shared" si="55"/>
        <v>461992</v>
      </c>
      <c r="Z348" s="63">
        <f t="shared" si="56"/>
        <v>461992</v>
      </c>
      <c r="AA348" s="38">
        <v>0.02</v>
      </c>
      <c r="AB348" s="32" t="s">
        <v>414</v>
      </c>
      <c r="AC348" s="32" t="s">
        <v>415</v>
      </c>
      <c r="AD348" s="32" t="s">
        <v>414</v>
      </c>
      <c r="AE348" s="32" t="s">
        <v>415</v>
      </c>
    </row>
    <row r="349" spans="1:31" x14ac:dyDescent="0.45">
      <c r="G349" s="32">
        <f t="shared" si="50"/>
        <v>0</v>
      </c>
      <c r="H349" s="32">
        <f t="shared" si="49"/>
        <v>0</v>
      </c>
      <c r="J349" s="58">
        <f t="shared" si="52"/>
        <v>0</v>
      </c>
      <c r="L349" s="32" t="s">
        <v>416</v>
      </c>
      <c r="M349" s="32" t="s">
        <v>146</v>
      </c>
      <c r="N349" s="32" t="s">
        <v>241</v>
      </c>
      <c r="O349" s="32">
        <v>68</v>
      </c>
      <c r="P349" s="32">
        <v>100</v>
      </c>
      <c r="Q349" s="32">
        <v>6550</v>
      </c>
      <c r="R349" s="39">
        <f t="shared" si="53"/>
        <v>445400</v>
      </c>
      <c r="S349" s="32">
        <v>2</v>
      </c>
      <c r="T349" s="32">
        <v>2</v>
      </c>
      <c r="U349" s="39">
        <f t="shared" si="59"/>
        <v>8908</v>
      </c>
      <c r="V349" s="39">
        <f t="shared" si="54"/>
        <v>436492</v>
      </c>
      <c r="W349" s="63">
        <f t="shared" si="58"/>
        <v>436492</v>
      </c>
      <c r="X349" s="63">
        <f t="shared" si="55"/>
        <v>436492</v>
      </c>
      <c r="Z349" s="63">
        <f t="shared" si="56"/>
        <v>436492</v>
      </c>
      <c r="AA349" s="38">
        <v>0.02</v>
      </c>
      <c r="AB349" s="32" t="s">
        <v>414</v>
      </c>
      <c r="AC349" s="32" t="s">
        <v>415</v>
      </c>
      <c r="AD349" s="32" t="s">
        <v>414</v>
      </c>
      <c r="AE349" s="32" t="s">
        <v>415</v>
      </c>
    </row>
    <row r="350" spans="1:31" s="46" customFormat="1" ht="20.25" thickBot="1" x14ac:dyDescent="0.5">
      <c r="D350" s="46">
        <v>1</v>
      </c>
      <c r="E350" s="91"/>
      <c r="F350" s="91"/>
      <c r="G350" s="46">
        <v>356</v>
      </c>
      <c r="H350" s="46">
        <v>89</v>
      </c>
      <c r="I350" s="46">
        <v>1500</v>
      </c>
      <c r="J350" s="59">
        <f t="shared" si="52"/>
        <v>133500</v>
      </c>
      <c r="R350" s="47">
        <f t="shared" si="53"/>
        <v>0</v>
      </c>
      <c r="U350" s="47">
        <f t="shared" si="59"/>
        <v>0</v>
      </c>
      <c r="V350" s="47">
        <f t="shared" si="54"/>
        <v>0</v>
      </c>
      <c r="W350" s="64">
        <f t="shared" si="58"/>
        <v>133500</v>
      </c>
      <c r="X350" s="64">
        <f t="shared" si="55"/>
        <v>133500</v>
      </c>
      <c r="Z350" s="64">
        <f t="shared" si="56"/>
        <v>133500</v>
      </c>
      <c r="AA350" s="48">
        <v>0.3</v>
      </c>
      <c r="AB350" s="46" t="s">
        <v>414</v>
      </c>
      <c r="AC350" s="46" t="s">
        <v>415</v>
      </c>
      <c r="AD350" s="82"/>
      <c r="AE350" s="82"/>
    </row>
    <row r="351" spans="1:31" x14ac:dyDescent="0.45">
      <c r="A351" s="32">
        <v>121</v>
      </c>
      <c r="B351" s="32" t="s">
        <v>143</v>
      </c>
      <c r="C351" s="32">
        <v>2836</v>
      </c>
      <c r="D351" s="32">
        <v>2</v>
      </c>
      <c r="E351" s="89">
        <v>4</v>
      </c>
      <c r="F351" s="89">
        <v>15</v>
      </c>
      <c r="G351" s="32">
        <f t="shared" si="50"/>
        <v>60</v>
      </c>
      <c r="H351" s="32">
        <f t="shared" si="49"/>
        <v>15</v>
      </c>
      <c r="I351" s="32">
        <v>2500</v>
      </c>
      <c r="J351" s="58">
        <f t="shared" si="52"/>
        <v>37500</v>
      </c>
      <c r="K351" s="32">
        <v>1</v>
      </c>
      <c r="L351" s="32" t="s">
        <v>418</v>
      </c>
      <c r="M351" s="32" t="s">
        <v>146</v>
      </c>
      <c r="R351" s="39">
        <f t="shared" si="53"/>
        <v>0</v>
      </c>
      <c r="U351" s="39">
        <f t="shared" si="59"/>
        <v>0</v>
      </c>
      <c r="V351" s="39">
        <f t="shared" si="54"/>
        <v>0</v>
      </c>
      <c r="X351" s="63">
        <f t="shared" si="55"/>
        <v>0</v>
      </c>
      <c r="Z351" s="63">
        <f t="shared" si="56"/>
        <v>0</v>
      </c>
    </row>
    <row r="352" spans="1:31" x14ac:dyDescent="0.45">
      <c r="G352" s="32">
        <f t="shared" si="50"/>
        <v>0</v>
      </c>
      <c r="H352" s="32">
        <f t="shared" si="49"/>
        <v>0</v>
      </c>
      <c r="J352" s="58">
        <v>37500</v>
      </c>
      <c r="L352" s="32" t="s">
        <v>419</v>
      </c>
      <c r="M352" s="32" t="s">
        <v>146</v>
      </c>
      <c r="N352" s="32" t="s">
        <v>241</v>
      </c>
      <c r="O352" s="32">
        <v>60</v>
      </c>
      <c r="P352" s="32">
        <v>100</v>
      </c>
      <c r="Q352" s="32">
        <v>6550</v>
      </c>
      <c r="R352" s="39">
        <f t="shared" si="53"/>
        <v>393000</v>
      </c>
      <c r="S352" s="32">
        <v>43</v>
      </c>
      <c r="T352" s="32">
        <v>76</v>
      </c>
      <c r="U352" s="39">
        <f t="shared" si="59"/>
        <v>298680</v>
      </c>
      <c r="V352" s="39">
        <f t="shared" si="54"/>
        <v>94320</v>
      </c>
      <c r="W352" s="63">
        <f t="shared" si="58"/>
        <v>131820</v>
      </c>
      <c r="X352" s="63">
        <f t="shared" si="55"/>
        <v>131820</v>
      </c>
      <c r="Z352" s="63">
        <f t="shared" si="56"/>
        <v>131820</v>
      </c>
      <c r="AA352" s="38">
        <v>0.01</v>
      </c>
      <c r="AB352" s="32" t="s">
        <v>420</v>
      </c>
      <c r="AC352" s="32" t="s">
        <v>421</v>
      </c>
      <c r="AD352" s="32" t="s">
        <v>420</v>
      </c>
      <c r="AE352" s="32" t="s">
        <v>421</v>
      </c>
    </row>
    <row r="353" spans="1:31" x14ac:dyDescent="0.45">
      <c r="G353" s="32">
        <f t="shared" si="50"/>
        <v>0</v>
      </c>
      <c r="H353" s="32">
        <f t="shared" si="49"/>
        <v>0</v>
      </c>
      <c r="J353" s="58">
        <f t="shared" si="52"/>
        <v>0</v>
      </c>
      <c r="L353" s="32" t="s">
        <v>416</v>
      </c>
      <c r="M353" s="32" t="s">
        <v>146</v>
      </c>
      <c r="N353" s="32" t="s">
        <v>241</v>
      </c>
      <c r="O353" s="32">
        <v>24</v>
      </c>
      <c r="P353" s="32">
        <v>100</v>
      </c>
      <c r="Q353" s="32">
        <v>6550</v>
      </c>
      <c r="R353" s="39">
        <f t="shared" si="53"/>
        <v>157200</v>
      </c>
      <c r="S353" s="32">
        <v>43</v>
      </c>
      <c r="T353" s="32">
        <v>76</v>
      </c>
      <c r="U353" s="39">
        <f t="shared" si="59"/>
        <v>119472</v>
      </c>
      <c r="V353" s="39">
        <f t="shared" si="54"/>
        <v>37728</v>
      </c>
      <c r="W353" s="63">
        <f t="shared" si="58"/>
        <v>37728</v>
      </c>
      <c r="X353" s="63">
        <f t="shared" si="55"/>
        <v>37728</v>
      </c>
      <c r="Z353" s="63">
        <f t="shared" si="56"/>
        <v>37728</v>
      </c>
      <c r="AA353" s="38">
        <v>0.01</v>
      </c>
      <c r="AB353" s="32" t="s">
        <v>420</v>
      </c>
      <c r="AC353" s="32" t="s">
        <v>421</v>
      </c>
      <c r="AD353" s="32" t="s">
        <v>420</v>
      </c>
      <c r="AE353" s="32" t="s">
        <v>421</v>
      </c>
    </row>
    <row r="354" spans="1:31" x14ac:dyDescent="0.45">
      <c r="D354" s="32">
        <v>3</v>
      </c>
      <c r="E354" s="89">
        <v>3</v>
      </c>
      <c r="F354" s="89">
        <v>1</v>
      </c>
      <c r="G354" s="32">
        <f t="shared" si="50"/>
        <v>3</v>
      </c>
      <c r="H354" s="32">
        <f t="shared" si="49"/>
        <v>0.75</v>
      </c>
      <c r="I354" s="32">
        <v>2500</v>
      </c>
      <c r="J354" s="58">
        <f t="shared" si="52"/>
        <v>1875</v>
      </c>
      <c r="K354" s="32">
        <v>2</v>
      </c>
      <c r="L354" s="32" t="s">
        <v>204</v>
      </c>
      <c r="M354" s="32" t="s">
        <v>146</v>
      </c>
      <c r="N354" s="32" t="s">
        <v>201</v>
      </c>
      <c r="O354" s="32">
        <f t="shared" si="51"/>
        <v>3</v>
      </c>
      <c r="P354" s="32">
        <v>100</v>
      </c>
      <c r="Q354" s="32">
        <v>6550</v>
      </c>
      <c r="R354" s="39">
        <f t="shared" si="53"/>
        <v>19650</v>
      </c>
      <c r="S354" s="32">
        <v>43</v>
      </c>
      <c r="T354" s="32">
        <v>76</v>
      </c>
      <c r="U354" s="39">
        <f t="shared" si="59"/>
        <v>14934</v>
      </c>
      <c r="V354" s="39">
        <f t="shared" si="54"/>
        <v>4716</v>
      </c>
      <c r="W354" s="63">
        <f t="shared" si="58"/>
        <v>6591</v>
      </c>
      <c r="X354" s="63">
        <f t="shared" si="55"/>
        <v>6591</v>
      </c>
      <c r="Z354" s="63">
        <f t="shared" si="56"/>
        <v>6591</v>
      </c>
      <c r="AA354" s="38">
        <v>0.3</v>
      </c>
      <c r="AB354" s="32" t="s">
        <v>420</v>
      </c>
      <c r="AC354" s="32" t="s">
        <v>421</v>
      </c>
      <c r="AD354" s="32" t="s">
        <v>420</v>
      </c>
      <c r="AE354" s="32" t="s">
        <v>421</v>
      </c>
    </row>
    <row r="355" spans="1:31" s="46" customFormat="1" ht="20.25" thickBot="1" x14ac:dyDescent="0.5">
      <c r="D355" s="46">
        <v>1</v>
      </c>
      <c r="E355" s="91"/>
      <c r="F355" s="91"/>
      <c r="G355" s="46">
        <v>74.2</v>
      </c>
      <c r="H355" s="46">
        <v>18.55</v>
      </c>
      <c r="I355" s="46">
        <v>2500</v>
      </c>
      <c r="J355" s="59">
        <f t="shared" si="52"/>
        <v>46375</v>
      </c>
      <c r="R355" s="47">
        <f t="shared" si="53"/>
        <v>0</v>
      </c>
      <c r="U355" s="47">
        <f t="shared" si="59"/>
        <v>0</v>
      </c>
      <c r="V355" s="47">
        <f t="shared" si="54"/>
        <v>0</v>
      </c>
      <c r="W355" s="64">
        <f t="shared" si="58"/>
        <v>46375</v>
      </c>
      <c r="X355" s="64">
        <f t="shared" si="55"/>
        <v>46375</v>
      </c>
      <c r="Z355" s="64">
        <f t="shared" si="56"/>
        <v>46375</v>
      </c>
      <c r="AA355" s="48">
        <v>0.01</v>
      </c>
      <c r="AB355" s="46" t="s">
        <v>420</v>
      </c>
      <c r="AC355" s="46" t="s">
        <v>421</v>
      </c>
      <c r="AD355" s="82"/>
      <c r="AE355" s="82"/>
    </row>
    <row r="356" spans="1:31" x14ac:dyDescent="0.45">
      <c r="A356" s="32">
        <v>122</v>
      </c>
      <c r="B356" s="32" t="s">
        <v>143</v>
      </c>
      <c r="C356" s="32">
        <v>32184</v>
      </c>
      <c r="D356" s="32">
        <v>2</v>
      </c>
      <c r="E356" s="89">
        <v>3</v>
      </c>
      <c r="F356" s="89">
        <v>20</v>
      </c>
      <c r="G356" s="32">
        <f t="shared" si="50"/>
        <v>60</v>
      </c>
      <c r="H356" s="32">
        <f t="shared" si="49"/>
        <v>15</v>
      </c>
      <c r="I356" s="32">
        <v>2500</v>
      </c>
      <c r="J356" s="58">
        <f t="shared" si="52"/>
        <v>37500</v>
      </c>
      <c r="K356" s="32">
        <v>1</v>
      </c>
      <c r="L356" s="32" t="s">
        <v>418</v>
      </c>
      <c r="M356" s="32" t="s">
        <v>146</v>
      </c>
      <c r="R356" s="39">
        <f t="shared" si="53"/>
        <v>0</v>
      </c>
      <c r="U356" s="39">
        <f t="shared" si="59"/>
        <v>0</v>
      </c>
      <c r="V356" s="39">
        <f t="shared" si="54"/>
        <v>0</v>
      </c>
      <c r="X356" s="63">
        <f t="shared" si="55"/>
        <v>0</v>
      </c>
      <c r="Z356" s="63">
        <f t="shared" si="56"/>
        <v>0</v>
      </c>
    </row>
    <row r="357" spans="1:31" x14ac:dyDescent="0.45">
      <c r="G357" s="32">
        <f t="shared" si="50"/>
        <v>0</v>
      </c>
      <c r="H357" s="32">
        <f t="shared" si="49"/>
        <v>0</v>
      </c>
      <c r="J357" s="58">
        <v>75000</v>
      </c>
      <c r="L357" s="32" t="s">
        <v>419</v>
      </c>
      <c r="M357" s="32" t="s">
        <v>146</v>
      </c>
      <c r="N357" s="32" t="s">
        <v>241</v>
      </c>
      <c r="O357" s="32">
        <v>60</v>
      </c>
      <c r="P357" s="32">
        <v>100</v>
      </c>
      <c r="Q357" s="32">
        <v>6550</v>
      </c>
      <c r="R357" s="39">
        <f t="shared" si="53"/>
        <v>393000</v>
      </c>
      <c r="S357" s="32">
        <v>38</v>
      </c>
      <c r="T357" s="32">
        <v>66</v>
      </c>
      <c r="U357" s="39">
        <f t="shared" si="59"/>
        <v>259380</v>
      </c>
      <c r="V357" s="39">
        <f t="shared" si="54"/>
        <v>133620</v>
      </c>
      <c r="W357" s="63">
        <f t="shared" si="58"/>
        <v>208620</v>
      </c>
      <c r="X357" s="63">
        <f t="shared" si="55"/>
        <v>208620</v>
      </c>
      <c r="Z357" s="63">
        <f t="shared" si="56"/>
        <v>208620</v>
      </c>
      <c r="AA357" s="38">
        <v>0.01</v>
      </c>
      <c r="AB357" s="32" t="s">
        <v>423</v>
      </c>
      <c r="AC357" s="32" t="s">
        <v>424</v>
      </c>
      <c r="AD357" s="32" t="s">
        <v>423</v>
      </c>
      <c r="AE357" s="32" t="s">
        <v>424</v>
      </c>
    </row>
    <row r="358" spans="1:31" x14ac:dyDescent="0.45">
      <c r="G358" s="32">
        <f t="shared" si="50"/>
        <v>0</v>
      </c>
      <c r="H358" s="32">
        <f t="shared" si="49"/>
        <v>0</v>
      </c>
      <c r="J358" s="58">
        <f t="shared" si="52"/>
        <v>0</v>
      </c>
      <c r="L358" s="32" t="s">
        <v>422</v>
      </c>
      <c r="M358" s="32" t="s">
        <v>146</v>
      </c>
      <c r="N358" s="32" t="s">
        <v>241</v>
      </c>
      <c r="O358" s="32">
        <v>15</v>
      </c>
      <c r="P358" s="32">
        <v>100</v>
      </c>
      <c r="Q358" s="32">
        <v>6550</v>
      </c>
      <c r="R358" s="39">
        <f t="shared" si="53"/>
        <v>98250</v>
      </c>
      <c r="S358" s="32">
        <v>38</v>
      </c>
      <c r="T358" s="32">
        <v>66</v>
      </c>
      <c r="U358" s="39">
        <f t="shared" si="59"/>
        <v>64845</v>
      </c>
      <c r="V358" s="39">
        <f t="shared" si="54"/>
        <v>33405</v>
      </c>
      <c r="W358" s="63">
        <f t="shared" si="58"/>
        <v>33405</v>
      </c>
      <c r="X358" s="63">
        <f t="shared" si="55"/>
        <v>33405</v>
      </c>
      <c r="Z358" s="63">
        <f t="shared" si="56"/>
        <v>33405</v>
      </c>
      <c r="AA358" s="38">
        <v>0.01</v>
      </c>
      <c r="AB358" s="32" t="s">
        <v>423</v>
      </c>
      <c r="AC358" s="32" t="s">
        <v>424</v>
      </c>
      <c r="AD358" s="32" t="s">
        <v>423</v>
      </c>
      <c r="AE358" s="32" t="s">
        <v>424</v>
      </c>
    </row>
    <row r="359" spans="1:31" x14ac:dyDescent="0.45">
      <c r="D359" s="32">
        <v>3</v>
      </c>
      <c r="E359" s="89">
        <v>5</v>
      </c>
      <c r="F359" s="89">
        <v>4</v>
      </c>
      <c r="G359" s="32">
        <f t="shared" si="50"/>
        <v>20</v>
      </c>
      <c r="H359" s="32">
        <f t="shared" si="49"/>
        <v>5</v>
      </c>
      <c r="I359" s="32">
        <v>2500</v>
      </c>
      <c r="J359" s="58">
        <f t="shared" si="52"/>
        <v>12500</v>
      </c>
      <c r="K359" s="32">
        <v>2</v>
      </c>
      <c r="L359" s="32" t="s">
        <v>204</v>
      </c>
      <c r="M359" s="32" t="s">
        <v>146</v>
      </c>
      <c r="N359" s="32" t="s">
        <v>201</v>
      </c>
      <c r="O359" s="32">
        <f t="shared" si="51"/>
        <v>20</v>
      </c>
      <c r="P359" s="32">
        <v>100</v>
      </c>
      <c r="Q359" s="32">
        <v>6550</v>
      </c>
      <c r="R359" s="39">
        <f t="shared" si="53"/>
        <v>131000</v>
      </c>
      <c r="S359" s="32">
        <v>38</v>
      </c>
      <c r="T359" s="32">
        <v>66</v>
      </c>
      <c r="U359" s="39">
        <f t="shared" si="59"/>
        <v>86460</v>
      </c>
      <c r="V359" s="39">
        <f t="shared" si="54"/>
        <v>44540</v>
      </c>
      <c r="W359" s="63">
        <f t="shared" si="58"/>
        <v>57040</v>
      </c>
      <c r="X359" s="63">
        <f t="shared" si="55"/>
        <v>57040</v>
      </c>
      <c r="Z359" s="63">
        <f t="shared" si="56"/>
        <v>57040</v>
      </c>
      <c r="AA359" s="38">
        <v>0.3</v>
      </c>
      <c r="AB359" s="32" t="s">
        <v>423</v>
      </c>
      <c r="AC359" s="32" t="s">
        <v>424</v>
      </c>
      <c r="AD359" s="32" t="s">
        <v>423</v>
      </c>
      <c r="AE359" s="32" t="s">
        <v>424</v>
      </c>
    </row>
    <row r="360" spans="1:31" x14ac:dyDescent="0.45">
      <c r="D360" s="32">
        <v>1</v>
      </c>
      <c r="G360" s="32">
        <v>48</v>
      </c>
      <c r="H360" s="32">
        <v>12</v>
      </c>
      <c r="I360" s="32">
        <v>2500</v>
      </c>
      <c r="J360" s="58">
        <f t="shared" si="52"/>
        <v>30000</v>
      </c>
      <c r="R360" s="39">
        <f t="shared" si="53"/>
        <v>0</v>
      </c>
      <c r="U360" s="39">
        <f t="shared" si="59"/>
        <v>0</v>
      </c>
      <c r="V360" s="39">
        <f t="shared" si="54"/>
        <v>0</v>
      </c>
      <c r="W360" s="63">
        <f t="shared" si="58"/>
        <v>30000</v>
      </c>
      <c r="X360" s="63">
        <f t="shared" si="55"/>
        <v>30000</v>
      </c>
      <c r="Z360" s="63">
        <f t="shared" si="56"/>
        <v>30000</v>
      </c>
      <c r="AA360" s="38">
        <v>0.01</v>
      </c>
      <c r="AB360" s="32" t="s">
        <v>423</v>
      </c>
      <c r="AC360" s="32" t="s">
        <v>424</v>
      </c>
    </row>
    <row r="361" spans="1:31" x14ac:dyDescent="0.45">
      <c r="A361" s="32">
        <v>123</v>
      </c>
      <c r="B361" s="32" t="s">
        <v>143</v>
      </c>
      <c r="C361" s="32">
        <v>32185</v>
      </c>
      <c r="D361" s="32">
        <v>2</v>
      </c>
      <c r="E361" s="89">
        <v>3</v>
      </c>
      <c r="F361" s="89">
        <v>20</v>
      </c>
      <c r="G361" s="32">
        <f t="shared" si="50"/>
        <v>60</v>
      </c>
      <c r="H361" s="32">
        <f t="shared" si="49"/>
        <v>15</v>
      </c>
      <c r="I361" s="32">
        <v>2500</v>
      </c>
      <c r="J361" s="58">
        <f t="shared" si="52"/>
        <v>37500</v>
      </c>
      <c r="K361" s="32">
        <v>1</v>
      </c>
      <c r="L361" s="32" t="s">
        <v>418</v>
      </c>
      <c r="M361" s="32" t="s">
        <v>146</v>
      </c>
      <c r="N361" s="32" t="s">
        <v>241</v>
      </c>
      <c r="R361" s="39">
        <f t="shared" si="53"/>
        <v>0</v>
      </c>
      <c r="U361" s="39">
        <f t="shared" si="59"/>
        <v>0</v>
      </c>
      <c r="V361" s="39">
        <f t="shared" si="54"/>
        <v>0</v>
      </c>
      <c r="X361" s="63">
        <f t="shared" si="55"/>
        <v>0</v>
      </c>
      <c r="Z361" s="63">
        <f t="shared" si="56"/>
        <v>0</v>
      </c>
    </row>
    <row r="362" spans="1:31" x14ac:dyDescent="0.45">
      <c r="G362" s="32">
        <f t="shared" si="50"/>
        <v>0</v>
      </c>
      <c r="H362" s="32">
        <f t="shared" si="49"/>
        <v>0</v>
      </c>
      <c r="J362" s="58">
        <v>37500</v>
      </c>
      <c r="L362" s="32" t="s">
        <v>413</v>
      </c>
      <c r="M362" s="32" t="s">
        <v>146</v>
      </c>
      <c r="N362" s="32" t="s">
        <v>241</v>
      </c>
      <c r="O362" s="32">
        <v>60</v>
      </c>
      <c r="P362" s="32">
        <v>100</v>
      </c>
      <c r="Q362" s="32">
        <v>6550</v>
      </c>
      <c r="R362" s="39">
        <f t="shared" si="53"/>
        <v>393000</v>
      </c>
      <c r="S362" s="32">
        <v>38</v>
      </c>
      <c r="T362" s="32">
        <v>38</v>
      </c>
      <c r="U362" s="39">
        <f t="shared" si="59"/>
        <v>149340</v>
      </c>
      <c r="V362" s="39">
        <f t="shared" si="54"/>
        <v>243660</v>
      </c>
      <c r="W362" s="63">
        <f t="shared" si="58"/>
        <v>281160</v>
      </c>
      <c r="X362" s="63">
        <f t="shared" si="55"/>
        <v>281160</v>
      </c>
      <c r="Z362" s="63">
        <f t="shared" si="56"/>
        <v>281160</v>
      </c>
      <c r="AA362" s="38">
        <v>0.01</v>
      </c>
      <c r="AB362" s="32" t="s">
        <v>423</v>
      </c>
      <c r="AC362" s="32" t="s">
        <v>424</v>
      </c>
      <c r="AD362" s="32" t="s">
        <v>423</v>
      </c>
      <c r="AE362" s="32" t="s">
        <v>424</v>
      </c>
    </row>
    <row r="363" spans="1:31" x14ac:dyDescent="0.45">
      <c r="G363" s="32">
        <f t="shared" si="50"/>
        <v>0</v>
      </c>
      <c r="H363" s="32">
        <f t="shared" si="49"/>
        <v>0</v>
      </c>
      <c r="J363" s="58">
        <f t="shared" si="52"/>
        <v>0</v>
      </c>
      <c r="L363" s="32" t="s">
        <v>422</v>
      </c>
      <c r="M363" s="32" t="s">
        <v>146</v>
      </c>
      <c r="N363" s="32" t="s">
        <v>241</v>
      </c>
      <c r="O363" s="32">
        <v>15</v>
      </c>
      <c r="P363" s="32">
        <v>100</v>
      </c>
      <c r="Q363" s="32">
        <v>6550</v>
      </c>
      <c r="R363" s="39">
        <f t="shared" si="53"/>
        <v>98250</v>
      </c>
      <c r="S363" s="32">
        <v>38</v>
      </c>
      <c r="T363" s="32">
        <v>66</v>
      </c>
      <c r="U363" s="39">
        <f t="shared" si="59"/>
        <v>64845</v>
      </c>
      <c r="V363" s="39">
        <f t="shared" si="54"/>
        <v>33405</v>
      </c>
      <c r="W363" s="63">
        <f t="shared" si="58"/>
        <v>33405</v>
      </c>
      <c r="X363" s="63">
        <f t="shared" si="55"/>
        <v>33405</v>
      </c>
      <c r="Z363" s="63">
        <f t="shared" si="56"/>
        <v>33405</v>
      </c>
      <c r="AA363" s="38">
        <v>0.01</v>
      </c>
      <c r="AB363" s="32" t="s">
        <v>423</v>
      </c>
      <c r="AC363" s="32" t="s">
        <v>424</v>
      </c>
      <c r="AD363" s="32" t="s">
        <v>423</v>
      </c>
      <c r="AE363" s="32" t="s">
        <v>424</v>
      </c>
    </row>
    <row r="364" spans="1:31" s="46" customFormat="1" ht="20.25" thickBot="1" x14ac:dyDescent="0.5">
      <c r="D364" s="46">
        <v>1</v>
      </c>
      <c r="E364" s="91"/>
      <c r="F364" s="91"/>
      <c r="G364" s="46">
        <v>48</v>
      </c>
      <c r="H364" s="46">
        <v>12</v>
      </c>
      <c r="I364" s="46">
        <v>2500</v>
      </c>
      <c r="J364" s="59">
        <f t="shared" si="52"/>
        <v>30000</v>
      </c>
      <c r="R364" s="47">
        <f t="shared" si="53"/>
        <v>0</v>
      </c>
      <c r="U364" s="47">
        <f t="shared" si="59"/>
        <v>0</v>
      </c>
      <c r="V364" s="47">
        <f t="shared" si="54"/>
        <v>0</v>
      </c>
      <c r="W364" s="64">
        <f t="shared" si="58"/>
        <v>30000</v>
      </c>
      <c r="X364" s="64">
        <f t="shared" si="55"/>
        <v>30000</v>
      </c>
      <c r="Z364" s="64">
        <f t="shared" si="56"/>
        <v>30000</v>
      </c>
      <c r="AA364" s="48">
        <v>0.01</v>
      </c>
      <c r="AB364" s="46" t="s">
        <v>423</v>
      </c>
      <c r="AC364" s="46" t="s">
        <v>424</v>
      </c>
      <c r="AD364" s="82"/>
      <c r="AE364" s="82"/>
    </row>
    <row r="365" spans="1:31" x14ac:dyDescent="0.45">
      <c r="A365" s="32">
        <v>124</v>
      </c>
      <c r="B365" s="32" t="s">
        <v>143</v>
      </c>
      <c r="C365" s="32">
        <v>12222</v>
      </c>
      <c r="D365" s="32">
        <v>3</v>
      </c>
      <c r="E365" s="89">
        <v>20</v>
      </c>
      <c r="F365" s="89">
        <v>12</v>
      </c>
      <c r="G365" s="32">
        <f t="shared" si="50"/>
        <v>240</v>
      </c>
      <c r="H365" s="32">
        <f t="shared" ref="H365:H424" si="60">G365/4</f>
        <v>60</v>
      </c>
      <c r="I365" s="32">
        <v>2200</v>
      </c>
      <c r="J365" s="58">
        <f t="shared" si="52"/>
        <v>132000</v>
      </c>
      <c r="K365" s="32">
        <v>1</v>
      </c>
      <c r="L365" s="32" t="s">
        <v>200</v>
      </c>
      <c r="M365" s="32" t="s">
        <v>146</v>
      </c>
      <c r="N365" s="32" t="s">
        <v>201</v>
      </c>
      <c r="O365" s="32">
        <f t="shared" si="51"/>
        <v>240</v>
      </c>
      <c r="P365" s="32">
        <v>100</v>
      </c>
      <c r="Q365" s="32">
        <v>6650</v>
      </c>
      <c r="R365" s="39">
        <f t="shared" si="53"/>
        <v>1596000</v>
      </c>
      <c r="S365" s="32">
        <v>20</v>
      </c>
      <c r="T365" s="32">
        <v>30</v>
      </c>
      <c r="U365" s="39">
        <f t="shared" si="59"/>
        <v>478800</v>
      </c>
      <c r="V365" s="39">
        <f t="shared" si="54"/>
        <v>1117200</v>
      </c>
      <c r="W365" s="63">
        <f t="shared" si="58"/>
        <v>1249200</v>
      </c>
      <c r="X365" s="63">
        <f t="shared" si="55"/>
        <v>1249200</v>
      </c>
      <c r="Z365" s="63">
        <f t="shared" si="56"/>
        <v>1249200</v>
      </c>
      <c r="AA365" s="38">
        <v>0.3</v>
      </c>
      <c r="AB365" s="32" t="s">
        <v>425</v>
      </c>
      <c r="AC365" s="32" t="s">
        <v>426</v>
      </c>
      <c r="AD365" s="32" t="s">
        <v>425</v>
      </c>
      <c r="AE365" s="32" t="s">
        <v>426</v>
      </c>
    </row>
    <row r="366" spans="1:31" x14ac:dyDescent="0.45">
      <c r="D366" s="32">
        <v>2</v>
      </c>
      <c r="E366" s="89">
        <v>8</v>
      </c>
      <c r="F366" s="89">
        <v>12</v>
      </c>
      <c r="G366" s="32">
        <f t="shared" si="50"/>
        <v>96</v>
      </c>
      <c r="H366" s="32">
        <f t="shared" si="60"/>
        <v>24</v>
      </c>
      <c r="I366" s="32">
        <v>2200</v>
      </c>
      <c r="J366" s="58">
        <f t="shared" si="52"/>
        <v>52800</v>
      </c>
      <c r="K366" s="32">
        <v>2</v>
      </c>
      <c r="L366" s="32" t="s">
        <v>204</v>
      </c>
      <c r="M366" s="32" t="s">
        <v>146</v>
      </c>
      <c r="N366" s="32" t="s">
        <v>241</v>
      </c>
      <c r="O366" s="32">
        <f t="shared" si="51"/>
        <v>96</v>
      </c>
      <c r="P366" s="32">
        <v>100</v>
      </c>
      <c r="Q366" s="32">
        <v>6550</v>
      </c>
      <c r="R366" s="39">
        <f t="shared" si="53"/>
        <v>628800</v>
      </c>
      <c r="S366" s="32">
        <v>20</v>
      </c>
      <c r="T366" s="32">
        <v>30</v>
      </c>
      <c r="U366" s="39">
        <f t="shared" si="59"/>
        <v>188640</v>
      </c>
      <c r="V366" s="39">
        <f t="shared" si="54"/>
        <v>440160</v>
      </c>
      <c r="W366" s="63">
        <f t="shared" si="58"/>
        <v>492960</v>
      </c>
      <c r="X366" s="63">
        <f t="shared" si="55"/>
        <v>492960</v>
      </c>
      <c r="Z366" s="63">
        <f t="shared" si="56"/>
        <v>492960</v>
      </c>
      <c r="AA366" s="38">
        <v>0.01</v>
      </c>
      <c r="AB366" s="32" t="s">
        <v>425</v>
      </c>
      <c r="AC366" s="32" t="s">
        <v>426</v>
      </c>
      <c r="AD366" s="32" t="s">
        <v>425</v>
      </c>
      <c r="AE366" s="32" t="s">
        <v>426</v>
      </c>
    </row>
    <row r="367" spans="1:31" s="46" customFormat="1" ht="20.25" thickBot="1" x14ac:dyDescent="0.5">
      <c r="D367" s="46">
        <v>1</v>
      </c>
      <c r="E367" s="91"/>
      <c r="F367" s="91"/>
      <c r="G367" s="46">
        <v>4221.2</v>
      </c>
      <c r="H367" s="46">
        <v>1055.3</v>
      </c>
      <c r="I367" s="46">
        <v>2200</v>
      </c>
      <c r="J367" s="59">
        <f t="shared" si="52"/>
        <v>2321660</v>
      </c>
      <c r="R367" s="47">
        <f t="shared" si="53"/>
        <v>0</v>
      </c>
      <c r="U367" s="47">
        <f t="shared" si="59"/>
        <v>0</v>
      </c>
      <c r="V367" s="47">
        <f t="shared" si="54"/>
        <v>0</v>
      </c>
      <c r="W367" s="64">
        <f t="shared" si="58"/>
        <v>2321660</v>
      </c>
      <c r="X367" s="64">
        <f t="shared" si="55"/>
        <v>2321660</v>
      </c>
      <c r="Z367" s="64">
        <f t="shared" si="56"/>
        <v>2321660</v>
      </c>
      <c r="AA367" s="48">
        <v>0.01</v>
      </c>
      <c r="AB367" s="46" t="s">
        <v>425</v>
      </c>
      <c r="AC367" s="46" t="s">
        <v>426</v>
      </c>
      <c r="AD367" s="82"/>
      <c r="AE367" s="82"/>
    </row>
    <row r="368" spans="1:31" x14ac:dyDescent="0.45">
      <c r="A368" s="32">
        <v>125</v>
      </c>
      <c r="B368" s="32" t="s">
        <v>143</v>
      </c>
      <c r="C368" s="32">
        <v>12253</v>
      </c>
      <c r="D368" s="32">
        <v>2</v>
      </c>
      <c r="E368" s="89">
        <v>8</v>
      </c>
      <c r="F368" s="89">
        <v>8.6</v>
      </c>
      <c r="G368" s="32">
        <f t="shared" ref="G368:G431" si="61">E368*F368</f>
        <v>68.8</v>
      </c>
      <c r="H368" s="32">
        <f t="shared" si="60"/>
        <v>17.2</v>
      </c>
      <c r="I368" s="32">
        <v>2200</v>
      </c>
      <c r="J368" s="58">
        <f t="shared" si="52"/>
        <v>37840</v>
      </c>
      <c r="K368" s="32">
        <v>1</v>
      </c>
      <c r="L368" s="32" t="s">
        <v>204</v>
      </c>
      <c r="M368" s="32" t="s">
        <v>146</v>
      </c>
      <c r="N368" s="32" t="s">
        <v>241</v>
      </c>
      <c r="O368" s="32">
        <f t="shared" si="51"/>
        <v>68.8</v>
      </c>
      <c r="P368" s="32">
        <v>100</v>
      </c>
      <c r="Q368" s="32">
        <v>6550</v>
      </c>
      <c r="R368" s="39">
        <f t="shared" si="53"/>
        <v>450640</v>
      </c>
      <c r="S368" s="32">
        <v>10</v>
      </c>
      <c r="T368" s="32">
        <v>10</v>
      </c>
      <c r="U368" s="39">
        <f t="shared" si="59"/>
        <v>45064</v>
      </c>
      <c r="V368" s="39">
        <f t="shared" si="54"/>
        <v>405576</v>
      </c>
      <c r="W368" s="63">
        <f t="shared" si="58"/>
        <v>443416</v>
      </c>
      <c r="X368" s="63">
        <f t="shared" si="55"/>
        <v>443416</v>
      </c>
      <c r="Z368" s="63">
        <f t="shared" si="56"/>
        <v>443416</v>
      </c>
      <c r="AA368" s="38">
        <v>0.01</v>
      </c>
      <c r="AB368" s="32" t="s">
        <v>427</v>
      </c>
      <c r="AC368" s="32" t="s">
        <v>428</v>
      </c>
      <c r="AD368" s="32" t="s">
        <v>427</v>
      </c>
      <c r="AE368" s="32" t="s">
        <v>428</v>
      </c>
    </row>
    <row r="369" spans="1:31" x14ac:dyDescent="0.45">
      <c r="D369" s="32">
        <v>3</v>
      </c>
      <c r="E369" s="89">
        <v>32</v>
      </c>
      <c r="F369" s="89">
        <v>12</v>
      </c>
      <c r="G369" s="32">
        <f t="shared" si="61"/>
        <v>384</v>
      </c>
      <c r="H369" s="32">
        <f t="shared" si="60"/>
        <v>96</v>
      </c>
      <c r="I369" s="32">
        <v>2200</v>
      </c>
      <c r="J369" s="58">
        <f t="shared" si="52"/>
        <v>211200</v>
      </c>
      <c r="K369" s="32">
        <v>2</v>
      </c>
      <c r="L369" s="32" t="s">
        <v>200</v>
      </c>
      <c r="M369" s="32" t="s">
        <v>146</v>
      </c>
      <c r="N369" s="32" t="s">
        <v>201</v>
      </c>
      <c r="O369" s="32">
        <f t="shared" si="51"/>
        <v>384</v>
      </c>
      <c r="P369" s="32">
        <v>100</v>
      </c>
      <c r="Q369" s="32">
        <v>6650</v>
      </c>
      <c r="R369" s="39">
        <f t="shared" si="53"/>
        <v>2553600</v>
      </c>
      <c r="S369" s="32">
        <v>10</v>
      </c>
      <c r="T369" s="32">
        <v>10</v>
      </c>
      <c r="U369" s="39">
        <f t="shared" si="59"/>
        <v>255360</v>
      </c>
      <c r="V369" s="39">
        <f t="shared" si="54"/>
        <v>2298240</v>
      </c>
      <c r="W369" s="63">
        <f t="shared" si="58"/>
        <v>2509440</v>
      </c>
      <c r="X369" s="63">
        <f t="shared" si="55"/>
        <v>2509440</v>
      </c>
      <c r="Z369" s="63">
        <f t="shared" si="56"/>
        <v>2509440</v>
      </c>
      <c r="AA369" s="38">
        <v>0.3</v>
      </c>
      <c r="AB369" s="32" t="s">
        <v>427</v>
      </c>
      <c r="AC369" s="32" t="s">
        <v>428</v>
      </c>
      <c r="AD369" s="32" t="s">
        <v>427</v>
      </c>
      <c r="AE369" s="32" t="s">
        <v>428</v>
      </c>
    </row>
    <row r="370" spans="1:31" x14ac:dyDescent="0.45">
      <c r="D370" s="32">
        <v>3</v>
      </c>
      <c r="E370" s="89">
        <v>20</v>
      </c>
      <c r="F370" s="89">
        <v>15</v>
      </c>
      <c r="G370" s="32">
        <f t="shared" si="61"/>
        <v>300</v>
      </c>
      <c r="H370" s="32">
        <f t="shared" si="60"/>
        <v>75</v>
      </c>
      <c r="I370" s="32">
        <v>2200</v>
      </c>
      <c r="J370" s="58">
        <f t="shared" si="52"/>
        <v>165000</v>
      </c>
      <c r="K370" s="32">
        <v>3</v>
      </c>
      <c r="L370" s="32" t="s">
        <v>274</v>
      </c>
      <c r="N370" s="32" t="s">
        <v>201</v>
      </c>
      <c r="O370" s="32">
        <f t="shared" si="51"/>
        <v>300</v>
      </c>
      <c r="P370" s="32">
        <v>100</v>
      </c>
      <c r="Q370" s="32">
        <v>450</v>
      </c>
      <c r="R370" s="39">
        <f t="shared" si="53"/>
        <v>135000</v>
      </c>
      <c r="S370" s="32">
        <v>10</v>
      </c>
      <c r="T370" s="32">
        <v>10</v>
      </c>
      <c r="U370" s="39">
        <f t="shared" si="59"/>
        <v>13500</v>
      </c>
      <c r="V370" s="39">
        <f t="shared" si="54"/>
        <v>121500</v>
      </c>
      <c r="W370" s="63">
        <f t="shared" si="58"/>
        <v>286500</v>
      </c>
      <c r="X370" s="63">
        <f t="shared" si="55"/>
        <v>286500</v>
      </c>
      <c r="Z370" s="63">
        <f t="shared" si="56"/>
        <v>286500</v>
      </c>
      <c r="AA370" s="38">
        <v>0.3</v>
      </c>
      <c r="AB370" s="32" t="s">
        <v>427</v>
      </c>
      <c r="AC370" s="32" t="s">
        <v>428</v>
      </c>
      <c r="AD370" s="32" t="s">
        <v>427</v>
      </c>
      <c r="AE370" s="32" t="s">
        <v>428</v>
      </c>
    </row>
    <row r="371" spans="1:31" s="46" customFormat="1" ht="20.25" thickBot="1" x14ac:dyDescent="0.5">
      <c r="D371" s="46">
        <v>1</v>
      </c>
      <c r="E371" s="91"/>
      <c r="F371" s="91"/>
      <c r="G371" s="46">
        <v>11223.2</v>
      </c>
      <c r="H371" s="46">
        <v>2805.8</v>
      </c>
      <c r="I371" s="46">
        <v>2200</v>
      </c>
      <c r="J371" s="59">
        <f t="shared" si="52"/>
        <v>6172760</v>
      </c>
      <c r="R371" s="47">
        <f t="shared" si="53"/>
        <v>0</v>
      </c>
      <c r="U371" s="47">
        <f t="shared" si="59"/>
        <v>0</v>
      </c>
      <c r="V371" s="47">
        <f t="shared" si="54"/>
        <v>0</v>
      </c>
      <c r="W371" s="64">
        <f t="shared" si="58"/>
        <v>6172760</v>
      </c>
      <c r="X371" s="64">
        <f t="shared" si="55"/>
        <v>6172760</v>
      </c>
      <c r="Z371" s="64">
        <f t="shared" si="56"/>
        <v>6172760</v>
      </c>
      <c r="AA371" s="48">
        <v>0.01</v>
      </c>
      <c r="AB371" s="46" t="s">
        <v>427</v>
      </c>
      <c r="AC371" s="46" t="s">
        <v>428</v>
      </c>
      <c r="AD371" s="82"/>
      <c r="AE371" s="82"/>
    </row>
    <row r="372" spans="1:31" x14ac:dyDescent="0.45">
      <c r="A372" s="32">
        <v>126</v>
      </c>
      <c r="B372" s="32" t="s">
        <v>143</v>
      </c>
      <c r="C372" s="32">
        <v>3078</v>
      </c>
      <c r="D372" s="32">
        <v>2</v>
      </c>
      <c r="E372" s="89">
        <v>12</v>
      </c>
      <c r="F372" s="89">
        <v>12</v>
      </c>
      <c r="G372" s="32">
        <f t="shared" si="61"/>
        <v>144</v>
      </c>
      <c r="H372" s="32">
        <f t="shared" si="60"/>
        <v>36</v>
      </c>
      <c r="I372" s="32">
        <v>750</v>
      </c>
      <c r="J372" s="58">
        <f t="shared" si="52"/>
        <v>27000</v>
      </c>
      <c r="K372" s="32">
        <v>1</v>
      </c>
      <c r="L372" s="32" t="s">
        <v>418</v>
      </c>
      <c r="M372" s="32" t="s">
        <v>146</v>
      </c>
      <c r="N372" s="32" t="s">
        <v>241</v>
      </c>
      <c r="R372" s="39">
        <f t="shared" si="53"/>
        <v>0</v>
      </c>
      <c r="U372" s="39">
        <f t="shared" si="59"/>
        <v>0</v>
      </c>
      <c r="V372" s="39">
        <f t="shared" si="54"/>
        <v>0</v>
      </c>
      <c r="X372" s="63">
        <f t="shared" si="55"/>
        <v>0</v>
      </c>
      <c r="Z372" s="63">
        <f t="shared" si="56"/>
        <v>0</v>
      </c>
    </row>
    <row r="373" spans="1:31" x14ac:dyDescent="0.45">
      <c r="G373" s="32">
        <f t="shared" si="61"/>
        <v>0</v>
      </c>
      <c r="H373" s="32">
        <f t="shared" si="60"/>
        <v>0</v>
      </c>
      <c r="J373" s="58">
        <v>27000</v>
      </c>
      <c r="L373" s="32" t="s">
        <v>413</v>
      </c>
      <c r="M373" s="32" t="s">
        <v>146</v>
      </c>
      <c r="N373" s="32" t="s">
        <v>241</v>
      </c>
      <c r="O373" s="32">
        <v>144</v>
      </c>
      <c r="P373" s="32">
        <v>100</v>
      </c>
      <c r="Q373" s="32">
        <v>6550</v>
      </c>
      <c r="R373" s="39">
        <f t="shared" si="53"/>
        <v>943200</v>
      </c>
      <c r="S373" s="32">
        <v>10</v>
      </c>
      <c r="T373" s="32">
        <v>10</v>
      </c>
      <c r="U373" s="39">
        <f t="shared" si="59"/>
        <v>94320</v>
      </c>
      <c r="V373" s="39">
        <f t="shared" si="54"/>
        <v>848880</v>
      </c>
      <c r="W373" s="63">
        <f t="shared" si="58"/>
        <v>875880</v>
      </c>
      <c r="X373" s="63">
        <f t="shared" si="55"/>
        <v>875880</v>
      </c>
      <c r="Z373" s="63">
        <f t="shared" si="56"/>
        <v>875880</v>
      </c>
      <c r="AA373" s="38">
        <v>0.01</v>
      </c>
      <c r="AB373" s="32" t="s">
        <v>429</v>
      </c>
      <c r="AC373" s="32" t="s">
        <v>431</v>
      </c>
      <c r="AD373" s="32" t="s">
        <v>429</v>
      </c>
      <c r="AE373" s="32" t="s">
        <v>431</v>
      </c>
    </row>
    <row r="374" spans="1:31" x14ac:dyDescent="0.45">
      <c r="G374" s="32">
        <f t="shared" si="61"/>
        <v>0</v>
      </c>
      <c r="H374" s="32">
        <f t="shared" si="60"/>
        <v>0</v>
      </c>
      <c r="J374" s="58">
        <f t="shared" si="52"/>
        <v>0</v>
      </c>
      <c r="L374" s="32" t="s">
        <v>416</v>
      </c>
      <c r="M374" s="32" t="s">
        <v>146</v>
      </c>
      <c r="N374" s="32" t="s">
        <v>241</v>
      </c>
      <c r="O374" s="32">
        <v>144</v>
      </c>
      <c r="P374" s="32">
        <v>100</v>
      </c>
      <c r="Q374" s="32">
        <v>6550</v>
      </c>
      <c r="R374" s="39">
        <f t="shared" si="53"/>
        <v>943200</v>
      </c>
      <c r="S374" s="32">
        <v>10</v>
      </c>
      <c r="T374" s="32">
        <v>10</v>
      </c>
      <c r="U374" s="39">
        <f t="shared" si="59"/>
        <v>94320</v>
      </c>
      <c r="V374" s="39">
        <f t="shared" si="54"/>
        <v>848880</v>
      </c>
      <c r="W374" s="63">
        <f t="shared" si="58"/>
        <v>848880</v>
      </c>
      <c r="X374" s="63">
        <f t="shared" si="55"/>
        <v>848880</v>
      </c>
      <c r="Z374" s="63">
        <f t="shared" si="56"/>
        <v>848880</v>
      </c>
      <c r="AA374" s="38">
        <v>0.01</v>
      </c>
      <c r="AB374" s="32" t="s">
        <v>429</v>
      </c>
      <c r="AC374" s="32" t="s">
        <v>431</v>
      </c>
      <c r="AD374" s="32" t="s">
        <v>429</v>
      </c>
      <c r="AE374" s="32" t="s">
        <v>431</v>
      </c>
    </row>
    <row r="375" spans="1:31" x14ac:dyDescent="0.45">
      <c r="D375" s="32">
        <v>3</v>
      </c>
      <c r="E375" s="89">
        <v>4</v>
      </c>
      <c r="F375" s="89">
        <v>4</v>
      </c>
      <c r="G375" s="32">
        <f t="shared" si="61"/>
        <v>16</v>
      </c>
      <c r="H375" s="32">
        <f t="shared" si="60"/>
        <v>4</v>
      </c>
      <c r="I375" s="32">
        <v>750</v>
      </c>
      <c r="J375" s="58">
        <f t="shared" si="52"/>
        <v>3000</v>
      </c>
      <c r="K375" s="32">
        <v>2</v>
      </c>
      <c r="L375" s="32" t="s">
        <v>204</v>
      </c>
      <c r="M375" s="32" t="s">
        <v>146</v>
      </c>
      <c r="N375" s="32" t="s">
        <v>201</v>
      </c>
      <c r="O375" s="32">
        <f t="shared" si="51"/>
        <v>16</v>
      </c>
      <c r="P375" s="32">
        <v>100</v>
      </c>
      <c r="Q375" s="32">
        <v>6550</v>
      </c>
      <c r="R375" s="39">
        <f t="shared" si="53"/>
        <v>104800</v>
      </c>
      <c r="S375" s="32">
        <v>10</v>
      </c>
      <c r="T375" s="32">
        <v>10</v>
      </c>
      <c r="U375" s="39">
        <f t="shared" si="59"/>
        <v>10480</v>
      </c>
      <c r="V375" s="39">
        <f t="shared" si="54"/>
        <v>94320</v>
      </c>
      <c r="W375" s="63">
        <f t="shared" si="58"/>
        <v>97320</v>
      </c>
      <c r="X375" s="63">
        <f t="shared" si="55"/>
        <v>97320</v>
      </c>
      <c r="Z375" s="63">
        <f t="shared" si="56"/>
        <v>97320</v>
      </c>
      <c r="AA375" s="38">
        <v>0.3</v>
      </c>
      <c r="AB375" s="32" t="s">
        <v>429</v>
      </c>
      <c r="AC375" s="32" t="s">
        <v>431</v>
      </c>
      <c r="AD375" s="32" t="s">
        <v>429</v>
      </c>
      <c r="AE375" s="32" t="s">
        <v>431</v>
      </c>
    </row>
    <row r="376" spans="1:31" s="46" customFormat="1" ht="20.25" thickBot="1" x14ac:dyDescent="0.5">
      <c r="D376" s="46">
        <v>1</v>
      </c>
      <c r="E376" s="91"/>
      <c r="F376" s="91"/>
      <c r="G376" s="46">
        <v>2640.8</v>
      </c>
      <c r="H376" s="46">
        <v>660.2</v>
      </c>
      <c r="I376" s="46">
        <v>750</v>
      </c>
      <c r="J376" s="59">
        <f t="shared" si="52"/>
        <v>495150.00000000006</v>
      </c>
      <c r="R376" s="47">
        <f t="shared" si="53"/>
        <v>0</v>
      </c>
      <c r="U376" s="47">
        <f t="shared" si="59"/>
        <v>0</v>
      </c>
      <c r="V376" s="47">
        <f t="shared" si="54"/>
        <v>0</v>
      </c>
      <c r="W376" s="64">
        <f t="shared" si="58"/>
        <v>495150.00000000006</v>
      </c>
      <c r="X376" s="64">
        <f t="shared" si="55"/>
        <v>495150.00000000006</v>
      </c>
      <c r="Z376" s="64">
        <f t="shared" si="56"/>
        <v>495150.00000000006</v>
      </c>
      <c r="AA376" s="48">
        <v>0.01</v>
      </c>
      <c r="AB376" s="46" t="s">
        <v>429</v>
      </c>
      <c r="AC376" s="46" t="s">
        <v>431</v>
      </c>
      <c r="AD376" s="82"/>
      <c r="AE376" s="82"/>
    </row>
    <row r="377" spans="1:31" x14ac:dyDescent="0.45">
      <c r="A377" s="32">
        <v>127</v>
      </c>
      <c r="B377" s="32" t="s">
        <v>143</v>
      </c>
      <c r="C377" s="32">
        <v>8861</v>
      </c>
      <c r="D377" s="32">
        <v>2</v>
      </c>
      <c r="E377" s="89">
        <v>8.5</v>
      </c>
      <c r="F377" s="89">
        <v>15</v>
      </c>
      <c r="G377" s="32">
        <f t="shared" si="61"/>
        <v>127.5</v>
      </c>
      <c r="H377" s="32">
        <f t="shared" si="60"/>
        <v>31.875</v>
      </c>
      <c r="I377" s="32">
        <v>1000</v>
      </c>
      <c r="J377" s="58">
        <f t="shared" si="52"/>
        <v>31875</v>
      </c>
      <c r="K377" s="32">
        <v>1</v>
      </c>
      <c r="L377" s="32" t="s">
        <v>204</v>
      </c>
      <c r="M377" s="32" t="s">
        <v>146</v>
      </c>
      <c r="N377" s="32" t="s">
        <v>241</v>
      </c>
      <c r="O377" s="32">
        <f t="shared" ref="O377:O439" si="62">H377*4</f>
        <v>127.5</v>
      </c>
      <c r="P377" s="32">
        <v>100</v>
      </c>
      <c r="Q377" s="32">
        <v>6550</v>
      </c>
      <c r="R377" s="39">
        <f t="shared" si="53"/>
        <v>835125</v>
      </c>
      <c r="S377" s="32">
        <v>10</v>
      </c>
      <c r="T377" s="32">
        <v>10</v>
      </c>
      <c r="U377" s="39">
        <f t="shared" si="59"/>
        <v>83512.5</v>
      </c>
      <c r="V377" s="39">
        <f t="shared" si="54"/>
        <v>751612.5</v>
      </c>
      <c r="W377" s="63">
        <f t="shared" si="58"/>
        <v>783487.5</v>
      </c>
      <c r="X377" s="63">
        <f t="shared" si="55"/>
        <v>783487.5</v>
      </c>
      <c r="Z377" s="63">
        <f t="shared" si="56"/>
        <v>783487.5</v>
      </c>
      <c r="AA377" s="38">
        <v>0.01</v>
      </c>
      <c r="AB377" s="32" t="s">
        <v>430</v>
      </c>
      <c r="AC377" s="32" t="s">
        <v>432</v>
      </c>
      <c r="AD377" s="32" t="s">
        <v>430</v>
      </c>
      <c r="AE377" s="32" t="s">
        <v>432</v>
      </c>
    </row>
    <row r="378" spans="1:31" x14ac:dyDescent="0.45">
      <c r="D378" s="32">
        <v>3</v>
      </c>
      <c r="E378" s="89">
        <v>5</v>
      </c>
      <c r="F378" s="89">
        <v>12</v>
      </c>
      <c r="G378" s="32">
        <f t="shared" si="61"/>
        <v>60</v>
      </c>
      <c r="H378" s="32">
        <f t="shared" si="60"/>
        <v>15</v>
      </c>
      <c r="I378" s="32">
        <v>1000</v>
      </c>
      <c r="J378" s="58">
        <f t="shared" si="52"/>
        <v>15000</v>
      </c>
      <c r="K378" s="32">
        <v>2</v>
      </c>
      <c r="L378" s="32" t="s">
        <v>204</v>
      </c>
      <c r="M378" s="32" t="s">
        <v>146</v>
      </c>
      <c r="N378" s="32" t="s">
        <v>241</v>
      </c>
      <c r="O378" s="32">
        <f t="shared" si="62"/>
        <v>60</v>
      </c>
      <c r="P378" s="32">
        <v>100</v>
      </c>
      <c r="Q378" s="32">
        <v>6550</v>
      </c>
      <c r="R378" s="39">
        <f t="shared" si="53"/>
        <v>393000</v>
      </c>
      <c r="S378" s="32">
        <v>10</v>
      </c>
      <c r="T378" s="32">
        <v>10</v>
      </c>
      <c r="U378" s="39">
        <f t="shared" si="59"/>
        <v>39300</v>
      </c>
      <c r="V378" s="39">
        <f t="shared" si="54"/>
        <v>353700</v>
      </c>
      <c r="W378" s="63">
        <f t="shared" si="58"/>
        <v>368700</v>
      </c>
      <c r="X378" s="63">
        <f t="shared" si="55"/>
        <v>368700</v>
      </c>
      <c r="Z378" s="63">
        <f t="shared" si="56"/>
        <v>368700</v>
      </c>
      <c r="AA378" s="38">
        <v>0.3</v>
      </c>
      <c r="AB378" s="32" t="s">
        <v>430</v>
      </c>
      <c r="AC378" s="32" t="s">
        <v>432</v>
      </c>
      <c r="AD378" s="32" t="s">
        <v>430</v>
      </c>
      <c r="AE378" s="32" t="s">
        <v>432</v>
      </c>
    </row>
    <row r="379" spans="1:31" s="46" customFormat="1" ht="20.25" thickBot="1" x14ac:dyDescent="0.5">
      <c r="D379" s="46">
        <v>1</v>
      </c>
      <c r="E379" s="91"/>
      <c r="F379" s="91"/>
      <c r="G379" s="46">
        <v>1032.5</v>
      </c>
      <c r="H379" s="46">
        <v>258.125</v>
      </c>
      <c r="I379" s="46">
        <v>1000</v>
      </c>
      <c r="J379" s="59">
        <f t="shared" si="52"/>
        <v>258125</v>
      </c>
      <c r="R379" s="47">
        <f t="shared" si="53"/>
        <v>0</v>
      </c>
      <c r="U379" s="47">
        <f t="shared" si="59"/>
        <v>0</v>
      </c>
      <c r="V379" s="47">
        <f t="shared" si="54"/>
        <v>0</v>
      </c>
      <c r="W379" s="64">
        <f t="shared" si="58"/>
        <v>258125</v>
      </c>
      <c r="X379" s="64">
        <f t="shared" si="55"/>
        <v>258125</v>
      </c>
      <c r="Z379" s="64">
        <f t="shared" si="56"/>
        <v>258125</v>
      </c>
      <c r="AA379" s="48">
        <v>0.01</v>
      </c>
      <c r="AB379" s="46" t="s">
        <v>430</v>
      </c>
      <c r="AC379" s="46" t="s">
        <v>432</v>
      </c>
      <c r="AD379" s="82"/>
      <c r="AE379" s="82"/>
    </row>
    <row r="380" spans="1:31" x14ac:dyDescent="0.45">
      <c r="A380" s="32">
        <v>128</v>
      </c>
      <c r="B380" s="32" t="s">
        <v>143</v>
      </c>
      <c r="C380" s="32">
        <v>30476</v>
      </c>
      <c r="D380" s="32">
        <v>3</v>
      </c>
      <c r="E380" s="89">
        <v>36</v>
      </c>
      <c r="F380" s="89">
        <v>11</v>
      </c>
      <c r="G380" s="32">
        <f t="shared" si="61"/>
        <v>396</v>
      </c>
      <c r="H380" s="32">
        <f t="shared" si="60"/>
        <v>99</v>
      </c>
      <c r="I380" s="32">
        <v>1900</v>
      </c>
      <c r="J380" s="58">
        <f t="shared" si="52"/>
        <v>188100</v>
      </c>
      <c r="K380" s="32">
        <v>1</v>
      </c>
      <c r="L380" s="32" t="s">
        <v>200</v>
      </c>
      <c r="M380" s="32" t="s">
        <v>146</v>
      </c>
      <c r="N380" s="32" t="s">
        <v>201</v>
      </c>
      <c r="O380" s="32">
        <f t="shared" si="62"/>
        <v>396</v>
      </c>
      <c r="P380" s="32">
        <v>100</v>
      </c>
      <c r="Q380" s="32">
        <v>6650</v>
      </c>
      <c r="R380" s="39">
        <f t="shared" si="53"/>
        <v>2633400</v>
      </c>
      <c r="S380" s="32">
        <v>10</v>
      </c>
      <c r="T380" s="32">
        <v>10</v>
      </c>
      <c r="U380" s="39">
        <f t="shared" si="59"/>
        <v>263340</v>
      </c>
      <c r="V380" s="39">
        <f t="shared" si="54"/>
        <v>2370060</v>
      </c>
      <c r="W380" s="63">
        <f t="shared" si="58"/>
        <v>2558160</v>
      </c>
      <c r="X380" s="63">
        <f t="shared" si="55"/>
        <v>2558160</v>
      </c>
      <c r="Z380" s="63">
        <f t="shared" si="56"/>
        <v>2558160</v>
      </c>
      <c r="AA380" s="38">
        <v>0.3</v>
      </c>
      <c r="AB380" s="32" t="s">
        <v>433</v>
      </c>
      <c r="AC380" s="32" t="s">
        <v>434</v>
      </c>
      <c r="AD380" s="32" t="s">
        <v>433</v>
      </c>
      <c r="AE380" s="32" t="s">
        <v>434</v>
      </c>
    </row>
    <row r="381" spans="1:31" s="46" customFormat="1" ht="20.25" thickBot="1" x14ac:dyDescent="0.5">
      <c r="D381" s="46">
        <v>1</v>
      </c>
      <c r="E381" s="91"/>
      <c r="F381" s="91"/>
      <c r="G381" s="46">
        <v>3340</v>
      </c>
      <c r="H381" s="46">
        <v>835</v>
      </c>
      <c r="I381" s="46">
        <v>1900</v>
      </c>
      <c r="J381" s="59">
        <f t="shared" si="52"/>
        <v>1586500</v>
      </c>
      <c r="R381" s="47">
        <f t="shared" si="53"/>
        <v>0</v>
      </c>
      <c r="U381" s="47">
        <f t="shared" si="59"/>
        <v>0</v>
      </c>
      <c r="V381" s="47">
        <f t="shared" si="54"/>
        <v>0</v>
      </c>
      <c r="W381" s="64">
        <f t="shared" si="58"/>
        <v>1586500</v>
      </c>
      <c r="X381" s="64">
        <f t="shared" si="55"/>
        <v>1586500</v>
      </c>
      <c r="Z381" s="64">
        <f t="shared" si="56"/>
        <v>1586500</v>
      </c>
      <c r="AA381" s="48">
        <v>0.01</v>
      </c>
      <c r="AB381" s="46" t="s">
        <v>433</v>
      </c>
      <c r="AC381" s="46" t="s">
        <v>434</v>
      </c>
      <c r="AD381" s="82"/>
      <c r="AE381" s="82"/>
    </row>
    <row r="382" spans="1:31" x14ac:dyDescent="0.45">
      <c r="A382" s="32">
        <v>129</v>
      </c>
      <c r="B382" s="32" t="s">
        <v>143</v>
      </c>
      <c r="C382" s="32">
        <v>1483</v>
      </c>
      <c r="D382" s="32">
        <v>2</v>
      </c>
      <c r="E382" s="89">
        <v>11</v>
      </c>
      <c r="F382" s="89">
        <v>20</v>
      </c>
      <c r="G382" s="32">
        <f t="shared" si="61"/>
        <v>220</v>
      </c>
      <c r="H382" s="32">
        <f t="shared" si="60"/>
        <v>55</v>
      </c>
      <c r="I382" s="32">
        <v>1350</v>
      </c>
      <c r="J382" s="58">
        <f t="shared" si="52"/>
        <v>74250</v>
      </c>
      <c r="K382" s="32">
        <v>1</v>
      </c>
      <c r="L382" s="32" t="s">
        <v>204</v>
      </c>
      <c r="M382" s="32" t="s">
        <v>146</v>
      </c>
      <c r="N382" s="32" t="s">
        <v>241</v>
      </c>
      <c r="O382" s="32">
        <f t="shared" si="62"/>
        <v>220</v>
      </c>
      <c r="P382" s="32">
        <v>100</v>
      </c>
      <c r="Q382" s="32">
        <v>6550</v>
      </c>
      <c r="R382" s="39">
        <f t="shared" si="53"/>
        <v>1441000</v>
      </c>
      <c r="S382" s="32">
        <v>10</v>
      </c>
      <c r="T382" s="32">
        <v>10</v>
      </c>
      <c r="U382" s="39">
        <f t="shared" si="59"/>
        <v>144100</v>
      </c>
      <c r="V382" s="39">
        <f t="shared" si="54"/>
        <v>1296900</v>
      </c>
      <c r="W382" s="63">
        <f t="shared" si="58"/>
        <v>1371150</v>
      </c>
      <c r="X382" s="63">
        <f t="shared" si="55"/>
        <v>1371150</v>
      </c>
      <c r="Z382" s="63">
        <f t="shared" si="56"/>
        <v>1371150</v>
      </c>
      <c r="AA382" s="38">
        <v>0.01</v>
      </c>
      <c r="AB382" s="32" t="s">
        <v>335</v>
      </c>
      <c r="AC382" s="32" t="s">
        <v>326</v>
      </c>
      <c r="AD382" s="32" t="s">
        <v>335</v>
      </c>
      <c r="AE382" s="32" t="s">
        <v>326</v>
      </c>
    </row>
    <row r="383" spans="1:31" x14ac:dyDescent="0.45">
      <c r="D383" s="32">
        <v>3</v>
      </c>
      <c r="E383" s="89">
        <v>5</v>
      </c>
      <c r="F383" s="89">
        <v>20</v>
      </c>
      <c r="G383" s="32">
        <f t="shared" si="61"/>
        <v>100</v>
      </c>
      <c r="H383" s="32">
        <f t="shared" si="60"/>
        <v>25</v>
      </c>
      <c r="I383" s="32">
        <v>1350</v>
      </c>
      <c r="J383" s="58">
        <f t="shared" si="52"/>
        <v>33750</v>
      </c>
      <c r="K383" s="32">
        <v>2</v>
      </c>
      <c r="L383" s="32" t="s">
        <v>200</v>
      </c>
      <c r="M383" s="32" t="s">
        <v>146</v>
      </c>
      <c r="N383" s="32" t="s">
        <v>201</v>
      </c>
      <c r="O383" s="32">
        <f t="shared" si="62"/>
        <v>100</v>
      </c>
      <c r="P383" s="32">
        <v>100</v>
      </c>
      <c r="Q383" s="32">
        <v>6650</v>
      </c>
      <c r="R383" s="39">
        <f t="shared" si="53"/>
        <v>665000</v>
      </c>
      <c r="S383" s="32">
        <v>10</v>
      </c>
      <c r="T383" s="32">
        <v>10</v>
      </c>
      <c r="U383" s="39">
        <f t="shared" si="59"/>
        <v>66500</v>
      </c>
      <c r="V383" s="39">
        <f t="shared" si="54"/>
        <v>598500</v>
      </c>
      <c r="W383" s="63">
        <f t="shared" si="58"/>
        <v>632250</v>
      </c>
      <c r="X383" s="63">
        <f t="shared" si="55"/>
        <v>632250</v>
      </c>
      <c r="Z383" s="63">
        <f t="shared" si="56"/>
        <v>632250</v>
      </c>
      <c r="AA383" s="38">
        <v>0.3</v>
      </c>
      <c r="AB383" s="32" t="s">
        <v>335</v>
      </c>
      <c r="AC383" s="32" t="s">
        <v>326</v>
      </c>
      <c r="AD383" s="32" t="s">
        <v>335</v>
      </c>
      <c r="AE383" s="32" t="s">
        <v>326</v>
      </c>
    </row>
    <row r="384" spans="1:31" x14ac:dyDescent="0.45">
      <c r="D384" s="32">
        <v>3</v>
      </c>
      <c r="E384" s="89">
        <v>5</v>
      </c>
      <c r="F384" s="89">
        <v>20</v>
      </c>
      <c r="G384" s="32">
        <f t="shared" si="61"/>
        <v>100</v>
      </c>
      <c r="H384" s="32">
        <f t="shared" si="60"/>
        <v>25</v>
      </c>
      <c r="I384" s="32">
        <v>1350</v>
      </c>
      <c r="J384" s="58">
        <f t="shared" si="52"/>
        <v>33750</v>
      </c>
      <c r="K384" s="32">
        <v>3</v>
      </c>
      <c r="L384" s="32" t="s">
        <v>200</v>
      </c>
      <c r="M384" s="32" t="s">
        <v>146</v>
      </c>
      <c r="N384" s="32" t="s">
        <v>201</v>
      </c>
      <c r="O384" s="32">
        <f t="shared" si="62"/>
        <v>100</v>
      </c>
      <c r="P384" s="32">
        <v>100</v>
      </c>
      <c r="Q384" s="32">
        <v>6650</v>
      </c>
      <c r="R384" s="39">
        <f t="shared" si="53"/>
        <v>665000</v>
      </c>
      <c r="S384" s="32">
        <v>10</v>
      </c>
      <c r="T384" s="32">
        <v>10</v>
      </c>
      <c r="U384" s="39">
        <f t="shared" si="59"/>
        <v>66500</v>
      </c>
      <c r="V384" s="39">
        <f t="shared" si="54"/>
        <v>598500</v>
      </c>
      <c r="W384" s="63">
        <f t="shared" si="58"/>
        <v>632250</v>
      </c>
      <c r="X384" s="63">
        <f t="shared" si="55"/>
        <v>632250</v>
      </c>
      <c r="Z384" s="63">
        <f t="shared" si="56"/>
        <v>632250</v>
      </c>
      <c r="AA384" s="38">
        <v>0.3</v>
      </c>
      <c r="AB384" s="32" t="s">
        <v>335</v>
      </c>
      <c r="AC384" s="32" t="s">
        <v>326</v>
      </c>
      <c r="AD384" s="32" t="s">
        <v>335</v>
      </c>
      <c r="AE384" s="32" t="s">
        <v>326</v>
      </c>
    </row>
    <row r="385" spans="1:31" x14ac:dyDescent="0.45">
      <c r="D385" s="32">
        <v>3</v>
      </c>
      <c r="E385" s="89">
        <v>6</v>
      </c>
      <c r="F385" s="89">
        <v>7</v>
      </c>
      <c r="G385" s="32">
        <f t="shared" si="61"/>
        <v>42</v>
      </c>
      <c r="H385" s="32">
        <f t="shared" si="60"/>
        <v>10.5</v>
      </c>
      <c r="I385" s="32">
        <v>1350</v>
      </c>
      <c r="J385" s="58">
        <f t="shared" si="52"/>
        <v>14175</v>
      </c>
      <c r="K385" s="32">
        <v>4</v>
      </c>
      <c r="L385" s="32" t="s">
        <v>204</v>
      </c>
      <c r="M385" s="32" t="s">
        <v>146</v>
      </c>
      <c r="N385" s="32" t="s">
        <v>201</v>
      </c>
      <c r="O385" s="32">
        <f t="shared" si="62"/>
        <v>42</v>
      </c>
      <c r="P385" s="32">
        <v>100</v>
      </c>
      <c r="Q385" s="32">
        <v>6550</v>
      </c>
      <c r="R385" s="39">
        <f t="shared" si="53"/>
        <v>275100</v>
      </c>
      <c r="S385" s="32">
        <v>10</v>
      </c>
      <c r="T385" s="32">
        <v>10</v>
      </c>
      <c r="U385" s="39">
        <f>R385*T385/100</f>
        <v>27510</v>
      </c>
      <c r="V385" s="39">
        <f t="shared" si="54"/>
        <v>247590</v>
      </c>
      <c r="W385" s="63">
        <f>J385+V385</f>
        <v>261765</v>
      </c>
      <c r="X385" s="63">
        <f t="shared" si="55"/>
        <v>261765</v>
      </c>
      <c r="Z385" s="63">
        <f t="shared" si="56"/>
        <v>261765</v>
      </c>
      <c r="AA385" s="38">
        <v>0.3</v>
      </c>
      <c r="AB385" s="32" t="s">
        <v>335</v>
      </c>
      <c r="AC385" s="32" t="s">
        <v>326</v>
      </c>
      <c r="AD385" s="32" t="s">
        <v>335</v>
      </c>
      <c r="AE385" s="32" t="s">
        <v>326</v>
      </c>
    </row>
    <row r="386" spans="1:31" x14ac:dyDescent="0.45">
      <c r="D386" s="32">
        <v>3</v>
      </c>
      <c r="E386" s="89">
        <v>6.5</v>
      </c>
      <c r="F386" s="89">
        <v>8</v>
      </c>
      <c r="G386" s="32">
        <f t="shared" si="61"/>
        <v>52</v>
      </c>
      <c r="H386" s="32">
        <f t="shared" si="60"/>
        <v>13</v>
      </c>
      <c r="I386" s="32">
        <v>1350</v>
      </c>
      <c r="J386" s="58">
        <f t="shared" si="52"/>
        <v>17550</v>
      </c>
      <c r="K386" s="32">
        <v>5</v>
      </c>
      <c r="L386" s="32" t="s">
        <v>204</v>
      </c>
      <c r="M386" s="32" t="s">
        <v>146</v>
      </c>
      <c r="N386" s="32" t="s">
        <v>201</v>
      </c>
      <c r="O386" s="32">
        <f t="shared" si="62"/>
        <v>52</v>
      </c>
      <c r="P386" s="32">
        <v>100</v>
      </c>
      <c r="Q386" s="32">
        <v>6550</v>
      </c>
      <c r="R386" s="39">
        <f t="shared" si="53"/>
        <v>340600</v>
      </c>
      <c r="S386" s="32">
        <v>10</v>
      </c>
      <c r="T386" s="32">
        <v>10</v>
      </c>
      <c r="U386" s="39">
        <f t="shared" si="59"/>
        <v>34060</v>
      </c>
      <c r="V386" s="39">
        <f t="shared" si="54"/>
        <v>306540</v>
      </c>
      <c r="W386" s="63">
        <f t="shared" si="58"/>
        <v>324090</v>
      </c>
      <c r="X386" s="63">
        <f t="shared" si="55"/>
        <v>324090</v>
      </c>
      <c r="Z386" s="63">
        <f t="shared" si="56"/>
        <v>324090</v>
      </c>
      <c r="AA386" s="38">
        <v>0.3</v>
      </c>
      <c r="AB386" s="32" t="s">
        <v>335</v>
      </c>
      <c r="AC386" s="32" t="s">
        <v>326</v>
      </c>
      <c r="AD386" s="32" t="s">
        <v>335</v>
      </c>
      <c r="AE386" s="32" t="s">
        <v>326</v>
      </c>
    </row>
    <row r="387" spans="1:31" x14ac:dyDescent="0.45">
      <c r="D387" s="32">
        <v>3</v>
      </c>
      <c r="E387" s="89">
        <v>14</v>
      </c>
      <c r="F387" s="89">
        <v>10</v>
      </c>
      <c r="G387" s="32">
        <f t="shared" si="61"/>
        <v>140</v>
      </c>
      <c r="H387" s="32">
        <f t="shared" si="60"/>
        <v>35</v>
      </c>
      <c r="I387" s="32">
        <v>1350</v>
      </c>
      <c r="J387" s="58">
        <f t="shared" si="52"/>
        <v>47250</v>
      </c>
      <c r="K387" s="32">
        <v>6</v>
      </c>
      <c r="L387" s="32" t="s">
        <v>409</v>
      </c>
      <c r="M387" s="32" t="s">
        <v>146</v>
      </c>
      <c r="N387" s="32" t="s">
        <v>410</v>
      </c>
      <c r="O387" s="32">
        <f t="shared" si="62"/>
        <v>140</v>
      </c>
      <c r="P387" s="32">
        <v>100</v>
      </c>
      <c r="Q387" s="32">
        <v>5500</v>
      </c>
      <c r="R387" s="39">
        <f t="shared" si="53"/>
        <v>770000</v>
      </c>
      <c r="S387" s="32">
        <v>10</v>
      </c>
      <c r="T387" s="32">
        <v>10</v>
      </c>
      <c r="U387" s="39">
        <f t="shared" si="59"/>
        <v>77000</v>
      </c>
      <c r="V387" s="39">
        <f t="shared" si="54"/>
        <v>693000</v>
      </c>
      <c r="W387" s="63">
        <f t="shared" si="58"/>
        <v>740250</v>
      </c>
      <c r="X387" s="63">
        <f t="shared" si="55"/>
        <v>740250</v>
      </c>
      <c r="Z387" s="63">
        <f t="shared" si="56"/>
        <v>740250</v>
      </c>
      <c r="AA387" s="38">
        <v>0.01</v>
      </c>
      <c r="AB387" s="32" t="s">
        <v>335</v>
      </c>
      <c r="AC387" s="32" t="s">
        <v>326</v>
      </c>
      <c r="AD387" s="32" t="s">
        <v>335</v>
      </c>
      <c r="AE387" s="32" t="s">
        <v>326</v>
      </c>
    </row>
    <row r="388" spans="1:31" s="46" customFormat="1" ht="20.25" thickBot="1" x14ac:dyDescent="0.5">
      <c r="D388" s="46">
        <v>1</v>
      </c>
      <c r="E388" s="91"/>
      <c r="F388" s="91"/>
      <c r="G388" s="46">
        <v>19682</v>
      </c>
      <c r="H388" s="46">
        <v>4920.5</v>
      </c>
      <c r="I388" s="46">
        <v>1350</v>
      </c>
      <c r="J388" s="59">
        <f t="shared" si="52"/>
        <v>6642675</v>
      </c>
      <c r="R388" s="47">
        <f t="shared" si="53"/>
        <v>0</v>
      </c>
      <c r="U388" s="47">
        <f t="shared" si="59"/>
        <v>0</v>
      </c>
      <c r="V388" s="47">
        <f t="shared" si="54"/>
        <v>0</v>
      </c>
      <c r="W388" s="64">
        <f t="shared" si="58"/>
        <v>6642675</v>
      </c>
      <c r="X388" s="64">
        <f t="shared" si="55"/>
        <v>6642675</v>
      </c>
      <c r="Z388" s="64">
        <f t="shared" si="56"/>
        <v>6642675</v>
      </c>
      <c r="AA388" s="48">
        <v>0.01</v>
      </c>
      <c r="AB388" s="46" t="s">
        <v>335</v>
      </c>
      <c r="AC388" s="46" t="s">
        <v>326</v>
      </c>
      <c r="AD388" s="82"/>
      <c r="AE388" s="82"/>
    </row>
    <row r="389" spans="1:31" x14ac:dyDescent="0.45">
      <c r="A389" s="32">
        <v>130</v>
      </c>
      <c r="B389" s="32" t="s">
        <v>246</v>
      </c>
      <c r="C389" s="32">
        <v>247</v>
      </c>
      <c r="D389" s="32">
        <v>3</v>
      </c>
      <c r="E389" s="89">
        <v>20</v>
      </c>
      <c r="F389" s="89">
        <v>24</v>
      </c>
      <c r="G389" s="32">
        <f t="shared" si="61"/>
        <v>480</v>
      </c>
      <c r="H389" s="32">
        <f t="shared" si="60"/>
        <v>120</v>
      </c>
      <c r="I389" s="32">
        <v>2000</v>
      </c>
      <c r="J389" s="58">
        <f t="shared" si="52"/>
        <v>240000</v>
      </c>
      <c r="K389" s="32">
        <v>1</v>
      </c>
      <c r="L389" s="32" t="s">
        <v>223</v>
      </c>
      <c r="M389" s="32" t="s">
        <v>146</v>
      </c>
      <c r="N389" s="32" t="s">
        <v>201</v>
      </c>
      <c r="O389" s="32">
        <f t="shared" si="62"/>
        <v>480</v>
      </c>
      <c r="P389" s="32">
        <v>100</v>
      </c>
      <c r="Q389" s="32">
        <v>6000</v>
      </c>
      <c r="R389" s="39">
        <f t="shared" si="53"/>
        <v>2880000</v>
      </c>
      <c r="S389" s="32">
        <v>10</v>
      </c>
      <c r="T389" s="32">
        <v>10</v>
      </c>
      <c r="U389" s="39">
        <f t="shared" si="59"/>
        <v>288000</v>
      </c>
      <c r="V389" s="39">
        <f t="shared" si="54"/>
        <v>2592000</v>
      </c>
      <c r="W389" s="63">
        <f t="shared" si="58"/>
        <v>2832000</v>
      </c>
      <c r="X389" s="63">
        <f t="shared" si="55"/>
        <v>2832000</v>
      </c>
      <c r="Z389" s="63">
        <f t="shared" si="56"/>
        <v>2832000</v>
      </c>
      <c r="AA389" s="38">
        <v>0.3</v>
      </c>
      <c r="AB389" s="32" t="s">
        <v>56</v>
      </c>
      <c r="AD389" s="32" t="s">
        <v>56</v>
      </c>
    </row>
    <row r="390" spans="1:31" x14ac:dyDescent="0.45">
      <c r="D390" s="32">
        <v>3</v>
      </c>
      <c r="E390" s="89">
        <v>22</v>
      </c>
      <c r="F390" s="89">
        <v>40</v>
      </c>
      <c r="G390" s="32">
        <f t="shared" si="61"/>
        <v>880</v>
      </c>
      <c r="H390" s="32">
        <f t="shared" si="60"/>
        <v>220</v>
      </c>
      <c r="I390" s="32">
        <v>2000</v>
      </c>
      <c r="J390" s="58">
        <f t="shared" si="52"/>
        <v>440000</v>
      </c>
      <c r="K390" s="32">
        <v>2</v>
      </c>
      <c r="L390" s="32" t="s">
        <v>223</v>
      </c>
      <c r="M390" s="32" t="s">
        <v>146</v>
      </c>
      <c r="N390" s="32" t="s">
        <v>201</v>
      </c>
      <c r="O390" s="32">
        <f t="shared" si="62"/>
        <v>880</v>
      </c>
      <c r="P390" s="32">
        <v>100</v>
      </c>
      <c r="Q390" s="32">
        <v>6000</v>
      </c>
      <c r="R390" s="39">
        <f t="shared" si="53"/>
        <v>5280000</v>
      </c>
      <c r="S390" s="32">
        <v>10</v>
      </c>
      <c r="T390" s="32">
        <v>10</v>
      </c>
      <c r="U390" s="39">
        <f t="shared" si="59"/>
        <v>528000</v>
      </c>
      <c r="V390" s="39">
        <f t="shared" si="54"/>
        <v>4752000</v>
      </c>
      <c r="W390" s="63">
        <f t="shared" si="58"/>
        <v>5192000</v>
      </c>
      <c r="X390" s="63">
        <f t="shared" si="55"/>
        <v>5192000</v>
      </c>
      <c r="Z390" s="63">
        <f t="shared" si="56"/>
        <v>5192000</v>
      </c>
      <c r="AA390" s="38">
        <v>0.3</v>
      </c>
      <c r="AB390" s="32" t="s">
        <v>56</v>
      </c>
      <c r="AD390" s="32" t="s">
        <v>56</v>
      </c>
    </row>
    <row r="391" spans="1:31" x14ac:dyDescent="0.45">
      <c r="D391" s="32">
        <v>3</v>
      </c>
      <c r="E391" s="89">
        <v>3.8</v>
      </c>
      <c r="F391" s="89">
        <v>6.7</v>
      </c>
      <c r="G391" s="32">
        <f t="shared" si="61"/>
        <v>25.46</v>
      </c>
      <c r="H391" s="32">
        <f t="shared" si="60"/>
        <v>6.3650000000000002</v>
      </c>
      <c r="I391" s="32">
        <v>2000</v>
      </c>
      <c r="J391" s="58">
        <f t="shared" si="52"/>
        <v>12730</v>
      </c>
      <c r="K391" s="32">
        <v>3</v>
      </c>
      <c r="L391" s="32" t="s">
        <v>223</v>
      </c>
      <c r="M391" s="32" t="s">
        <v>146</v>
      </c>
      <c r="N391" s="32" t="s">
        <v>201</v>
      </c>
      <c r="O391" s="32">
        <f t="shared" si="62"/>
        <v>25.46</v>
      </c>
      <c r="P391" s="32">
        <v>100</v>
      </c>
      <c r="Q391" s="32">
        <v>6000</v>
      </c>
      <c r="R391" s="39">
        <f t="shared" si="53"/>
        <v>152760</v>
      </c>
      <c r="S391" s="32">
        <v>10</v>
      </c>
      <c r="T391" s="32">
        <v>10</v>
      </c>
      <c r="U391" s="39">
        <f t="shared" si="59"/>
        <v>15276</v>
      </c>
      <c r="V391" s="39">
        <f t="shared" si="54"/>
        <v>137484</v>
      </c>
      <c r="W391" s="63">
        <f t="shared" si="58"/>
        <v>150214</v>
      </c>
      <c r="X391" s="63">
        <f t="shared" si="55"/>
        <v>150214</v>
      </c>
      <c r="Z391" s="63">
        <f t="shared" si="56"/>
        <v>150214</v>
      </c>
      <c r="AA391" s="38">
        <v>0.3</v>
      </c>
      <c r="AB391" s="32" t="s">
        <v>56</v>
      </c>
      <c r="AD391" s="32" t="s">
        <v>56</v>
      </c>
    </row>
    <row r="392" spans="1:31" x14ac:dyDescent="0.45">
      <c r="D392" s="32">
        <v>3</v>
      </c>
      <c r="E392" s="89">
        <v>5</v>
      </c>
      <c r="F392" s="89">
        <v>15</v>
      </c>
      <c r="G392" s="32">
        <f t="shared" si="61"/>
        <v>75</v>
      </c>
      <c r="H392" s="32">
        <f t="shared" si="60"/>
        <v>18.75</v>
      </c>
      <c r="I392" s="32">
        <v>2000</v>
      </c>
      <c r="J392" s="58">
        <f t="shared" si="52"/>
        <v>37500</v>
      </c>
      <c r="K392" s="32">
        <v>4</v>
      </c>
      <c r="L392" s="32" t="s">
        <v>409</v>
      </c>
      <c r="M392" s="32" t="s">
        <v>146</v>
      </c>
      <c r="N392" s="32" t="s">
        <v>410</v>
      </c>
      <c r="O392" s="32">
        <f t="shared" si="62"/>
        <v>75</v>
      </c>
      <c r="P392" s="32">
        <v>100</v>
      </c>
      <c r="Q392" s="32">
        <v>5500</v>
      </c>
      <c r="R392" s="39">
        <f t="shared" si="53"/>
        <v>412500</v>
      </c>
      <c r="S392" s="32">
        <v>10</v>
      </c>
      <c r="T392" s="32">
        <v>10</v>
      </c>
      <c r="U392" s="39">
        <f t="shared" si="59"/>
        <v>41250</v>
      </c>
      <c r="V392" s="39">
        <f t="shared" si="54"/>
        <v>371250</v>
      </c>
      <c r="W392" s="63">
        <f t="shared" si="58"/>
        <v>408750</v>
      </c>
      <c r="X392" s="63">
        <f t="shared" si="55"/>
        <v>408750</v>
      </c>
      <c r="Z392" s="63">
        <f t="shared" si="56"/>
        <v>408750</v>
      </c>
      <c r="AA392" s="38">
        <v>0.3</v>
      </c>
      <c r="AB392" s="32" t="s">
        <v>56</v>
      </c>
      <c r="AD392" s="32" t="s">
        <v>56</v>
      </c>
    </row>
    <row r="393" spans="1:31" x14ac:dyDescent="0.45">
      <c r="D393" s="32">
        <v>3</v>
      </c>
      <c r="E393" s="89">
        <v>3</v>
      </c>
      <c r="F393" s="89">
        <v>6</v>
      </c>
      <c r="G393" s="32">
        <f t="shared" si="61"/>
        <v>18</v>
      </c>
      <c r="H393" s="32">
        <f t="shared" si="60"/>
        <v>4.5</v>
      </c>
      <c r="I393" s="32">
        <v>2000</v>
      </c>
      <c r="J393" s="58">
        <f t="shared" si="52"/>
        <v>9000</v>
      </c>
      <c r="K393" s="32">
        <v>5</v>
      </c>
      <c r="L393" s="32" t="s">
        <v>223</v>
      </c>
      <c r="M393" s="32" t="s">
        <v>146</v>
      </c>
      <c r="N393" s="32" t="s">
        <v>201</v>
      </c>
      <c r="O393" s="32">
        <f t="shared" si="62"/>
        <v>18</v>
      </c>
      <c r="P393" s="32">
        <v>100</v>
      </c>
      <c r="Q393" s="32">
        <v>6000</v>
      </c>
      <c r="R393" s="39">
        <f t="shared" si="53"/>
        <v>108000</v>
      </c>
      <c r="S393" s="32">
        <v>10</v>
      </c>
      <c r="T393" s="32">
        <v>10</v>
      </c>
      <c r="U393" s="39">
        <f t="shared" si="59"/>
        <v>10800</v>
      </c>
      <c r="V393" s="39">
        <f t="shared" si="54"/>
        <v>97200</v>
      </c>
      <c r="W393" s="63">
        <f t="shared" si="58"/>
        <v>106200</v>
      </c>
      <c r="X393" s="63">
        <f t="shared" si="55"/>
        <v>106200</v>
      </c>
      <c r="Z393" s="63">
        <f t="shared" si="56"/>
        <v>106200</v>
      </c>
      <c r="AA393" s="38">
        <v>0.3</v>
      </c>
      <c r="AB393" s="32" t="s">
        <v>56</v>
      </c>
      <c r="AD393" s="32" t="s">
        <v>56</v>
      </c>
    </row>
    <row r="394" spans="1:31" x14ac:dyDescent="0.45">
      <c r="D394" s="32">
        <v>3</v>
      </c>
      <c r="E394" s="89">
        <v>3</v>
      </c>
      <c r="F394" s="89">
        <v>12</v>
      </c>
      <c r="G394" s="32">
        <f t="shared" si="61"/>
        <v>36</v>
      </c>
      <c r="H394" s="32">
        <f t="shared" si="60"/>
        <v>9</v>
      </c>
      <c r="I394" s="32">
        <v>2000</v>
      </c>
      <c r="J394" s="58">
        <f t="shared" si="52"/>
        <v>18000</v>
      </c>
      <c r="K394" s="32">
        <v>6</v>
      </c>
      <c r="L394" s="32" t="s">
        <v>200</v>
      </c>
      <c r="M394" s="32" t="s">
        <v>146</v>
      </c>
      <c r="N394" s="32" t="s">
        <v>201</v>
      </c>
      <c r="O394" s="32">
        <f t="shared" si="62"/>
        <v>36</v>
      </c>
      <c r="P394" s="32">
        <v>100</v>
      </c>
      <c r="Q394" s="32">
        <v>6650</v>
      </c>
      <c r="R394" s="39">
        <f t="shared" si="53"/>
        <v>239400</v>
      </c>
      <c r="S394" s="32">
        <v>10</v>
      </c>
      <c r="T394" s="32">
        <v>10</v>
      </c>
      <c r="U394" s="39">
        <f t="shared" si="59"/>
        <v>23940</v>
      </c>
      <c r="V394" s="39">
        <f t="shared" si="54"/>
        <v>215460</v>
      </c>
      <c r="W394" s="63">
        <f t="shared" si="58"/>
        <v>233460</v>
      </c>
      <c r="X394" s="63">
        <f t="shared" si="55"/>
        <v>233460</v>
      </c>
      <c r="Z394" s="63">
        <f t="shared" si="56"/>
        <v>233460</v>
      </c>
      <c r="AA394" s="38">
        <v>0.3</v>
      </c>
      <c r="AB394" s="32" t="s">
        <v>56</v>
      </c>
      <c r="AD394" s="32" t="s">
        <v>56</v>
      </c>
    </row>
    <row r="395" spans="1:31" x14ac:dyDescent="0.45">
      <c r="D395" s="32">
        <v>3</v>
      </c>
      <c r="E395" s="89">
        <v>4</v>
      </c>
      <c r="F395" s="89">
        <v>30</v>
      </c>
      <c r="G395" s="32">
        <f t="shared" si="61"/>
        <v>120</v>
      </c>
      <c r="H395" s="32">
        <f t="shared" si="60"/>
        <v>30</v>
      </c>
      <c r="I395" s="32">
        <v>2000</v>
      </c>
      <c r="J395" s="58">
        <f t="shared" si="52"/>
        <v>60000</v>
      </c>
      <c r="K395" s="32">
        <v>7</v>
      </c>
      <c r="L395" s="32" t="s">
        <v>200</v>
      </c>
      <c r="M395" s="32" t="s">
        <v>146</v>
      </c>
      <c r="N395" s="32" t="s">
        <v>201</v>
      </c>
      <c r="O395" s="32">
        <f t="shared" si="62"/>
        <v>120</v>
      </c>
      <c r="P395" s="32">
        <v>100</v>
      </c>
      <c r="Q395" s="32">
        <v>6650</v>
      </c>
      <c r="R395" s="39">
        <f t="shared" si="53"/>
        <v>798000</v>
      </c>
      <c r="S395" s="32">
        <v>10</v>
      </c>
      <c r="T395" s="32">
        <v>10</v>
      </c>
      <c r="U395" s="39">
        <f t="shared" si="59"/>
        <v>79800</v>
      </c>
      <c r="V395" s="39">
        <f t="shared" si="54"/>
        <v>718200</v>
      </c>
      <c r="W395" s="63">
        <f t="shared" si="58"/>
        <v>778200</v>
      </c>
      <c r="X395" s="63">
        <f t="shared" si="55"/>
        <v>778200</v>
      </c>
      <c r="Z395" s="63">
        <f t="shared" si="56"/>
        <v>778200</v>
      </c>
      <c r="AA395" s="38">
        <v>0.3</v>
      </c>
      <c r="AB395" s="32" t="s">
        <v>56</v>
      </c>
      <c r="AD395" s="32" t="s">
        <v>56</v>
      </c>
    </row>
    <row r="396" spans="1:31" x14ac:dyDescent="0.45">
      <c r="D396" s="32">
        <v>3</v>
      </c>
      <c r="E396" s="89">
        <v>33</v>
      </c>
      <c r="F396" s="89">
        <v>105</v>
      </c>
      <c r="G396" s="32">
        <f t="shared" si="61"/>
        <v>3465</v>
      </c>
      <c r="H396" s="32">
        <f t="shared" si="60"/>
        <v>866.25</v>
      </c>
      <c r="I396" s="32">
        <v>2000</v>
      </c>
      <c r="J396" s="58">
        <f t="shared" si="52"/>
        <v>1732500</v>
      </c>
      <c r="K396" s="32">
        <v>8</v>
      </c>
      <c r="L396" s="32" t="s">
        <v>274</v>
      </c>
      <c r="M396" s="32" t="s">
        <v>146</v>
      </c>
      <c r="N396" s="32" t="s">
        <v>201</v>
      </c>
      <c r="O396" s="32">
        <f t="shared" si="62"/>
        <v>3465</v>
      </c>
      <c r="P396" s="32">
        <v>100</v>
      </c>
      <c r="Q396" s="32">
        <v>450</v>
      </c>
      <c r="R396" s="39">
        <f t="shared" si="53"/>
        <v>1559250</v>
      </c>
      <c r="S396" s="32">
        <v>10</v>
      </c>
      <c r="T396" s="32">
        <v>10</v>
      </c>
      <c r="U396" s="39">
        <f t="shared" si="59"/>
        <v>155925</v>
      </c>
      <c r="V396" s="39">
        <f t="shared" si="54"/>
        <v>1403325</v>
      </c>
      <c r="W396" s="63">
        <f t="shared" si="58"/>
        <v>3135825</v>
      </c>
      <c r="X396" s="63">
        <f t="shared" si="55"/>
        <v>3135825</v>
      </c>
      <c r="Z396" s="63">
        <f t="shared" si="56"/>
        <v>3135825</v>
      </c>
      <c r="AA396" s="38">
        <v>0.3</v>
      </c>
      <c r="AB396" s="32" t="s">
        <v>56</v>
      </c>
      <c r="AD396" s="32" t="s">
        <v>56</v>
      </c>
    </row>
    <row r="397" spans="1:31" x14ac:dyDescent="0.45">
      <c r="D397" s="32">
        <v>3</v>
      </c>
      <c r="E397" s="89">
        <v>8</v>
      </c>
      <c r="F397" s="89">
        <v>26</v>
      </c>
      <c r="G397" s="32">
        <f t="shared" si="61"/>
        <v>208</v>
      </c>
      <c r="H397" s="32">
        <f t="shared" si="60"/>
        <v>52</v>
      </c>
      <c r="I397" s="32">
        <v>2000</v>
      </c>
      <c r="J397" s="58">
        <f t="shared" si="52"/>
        <v>104000</v>
      </c>
      <c r="K397" s="32">
        <v>9</v>
      </c>
      <c r="L397" s="32" t="s">
        <v>223</v>
      </c>
      <c r="M397" s="32" t="s">
        <v>146</v>
      </c>
      <c r="N397" s="32" t="s">
        <v>201</v>
      </c>
      <c r="O397" s="32">
        <f t="shared" si="62"/>
        <v>208</v>
      </c>
      <c r="P397" s="32">
        <v>100</v>
      </c>
      <c r="Q397" s="32">
        <v>6000</v>
      </c>
      <c r="R397" s="39">
        <f t="shared" si="53"/>
        <v>1248000</v>
      </c>
      <c r="S397" s="32">
        <v>10</v>
      </c>
      <c r="T397" s="32">
        <v>10</v>
      </c>
      <c r="U397" s="39">
        <f t="shared" si="59"/>
        <v>124800</v>
      </c>
      <c r="V397" s="39">
        <f t="shared" si="54"/>
        <v>1123200</v>
      </c>
      <c r="W397" s="63">
        <f t="shared" si="58"/>
        <v>1227200</v>
      </c>
      <c r="X397" s="63">
        <f t="shared" si="55"/>
        <v>1227200</v>
      </c>
      <c r="Z397" s="63">
        <f t="shared" si="56"/>
        <v>1227200</v>
      </c>
      <c r="AA397" s="38">
        <v>0.3</v>
      </c>
      <c r="AB397" s="32" t="s">
        <v>56</v>
      </c>
      <c r="AD397" s="32" t="s">
        <v>56</v>
      </c>
    </row>
    <row r="398" spans="1:31" x14ac:dyDescent="0.45">
      <c r="D398" s="32">
        <v>3</v>
      </c>
      <c r="G398" s="32">
        <v>16052.54</v>
      </c>
      <c r="H398" s="32">
        <v>4013.1350000000002</v>
      </c>
      <c r="I398" s="32">
        <v>2000</v>
      </c>
      <c r="J398" s="58">
        <f t="shared" si="52"/>
        <v>8026270</v>
      </c>
      <c r="R398" s="39">
        <f t="shared" si="53"/>
        <v>0</v>
      </c>
      <c r="U398" s="39">
        <f t="shared" si="59"/>
        <v>0</v>
      </c>
      <c r="V398" s="39">
        <f t="shared" si="54"/>
        <v>0</v>
      </c>
      <c r="W398" s="63">
        <f t="shared" si="58"/>
        <v>8026270</v>
      </c>
      <c r="X398" s="63">
        <f t="shared" si="55"/>
        <v>8026270</v>
      </c>
      <c r="Z398" s="63">
        <f t="shared" si="56"/>
        <v>8026270</v>
      </c>
      <c r="AA398" s="38">
        <v>0.3</v>
      </c>
      <c r="AB398" s="32" t="s">
        <v>56</v>
      </c>
      <c r="AD398" s="32" t="s">
        <v>56</v>
      </c>
    </row>
    <row r="399" spans="1:31" x14ac:dyDescent="0.45">
      <c r="A399" s="32">
        <v>131</v>
      </c>
      <c r="B399" s="32" t="s">
        <v>143</v>
      </c>
      <c r="C399" s="32">
        <v>30999</v>
      </c>
      <c r="D399" s="32">
        <v>2</v>
      </c>
      <c r="E399" s="89">
        <v>16</v>
      </c>
      <c r="F399" s="89">
        <v>30</v>
      </c>
      <c r="G399" s="32">
        <f t="shared" si="61"/>
        <v>480</v>
      </c>
      <c r="H399" s="32">
        <f t="shared" si="60"/>
        <v>120</v>
      </c>
      <c r="I399" s="32">
        <v>2000</v>
      </c>
      <c r="J399" s="58">
        <f t="shared" si="52"/>
        <v>240000</v>
      </c>
      <c r="K399" s="32">
        <v>1</v>
      </c>
      <c r="L399" s="32" t="s">
        <v>204</v>
      </c>
      <c r="M399" s="32" t="s">
        <v>146</v>
      </c>
      <c r="N399" s="32" t="s">
        <v>201</v>
      </c>
      <c r="O399" s="32">
        <f t="shared" si="62"/>
        <v>480</v>
      </c>
      <c r="P399" s="32">
        <v>100</v>
      </c>
      <c r="Q399" s="32">
        <v>6550</v>
      </c>
      <c r="R399" s="39">
        <f t="shared" si="53"/>
        <v>3144000</v>
      </c>
      <c r="S399" s="32">
        <v>10</v>
      </c>
      <c r="T399" s="32">
        <v>10</v>
      </c>
      <c r="U399" s="39">
        <f t="shared" si="59"/>
        <v>314400</v>
      </c>
      <c r="V399" s="39">
        <f t="shared" si="54"/>
        <v>2829600</v>
      </c>
      <c r="W399" s="63">
        <f t="shared" si="58"/>
        <v>3069600</v>
      </c>
      <c r="X399" s="63">
        <f t="shared" si="55"/>
        <v>3069600</v>
      </c>
      <c r="Z399" s="63">
        <f t="shared" si="56"/>
        <v>3069600</v>
      </c>
      <c r="AA399" s="38">
        <v>0.01</v>
      </c>
      <c r="AB399" s="32" t="s">
        <v>56</v>
      </c>
      <c r="AD399" s="32" t="s">
        <v>56</v>
      </c>
    </row>
    <row r="400" spans="1:31" x14ac:dyDescent="0.45">
      <c r="D400" s="32">
        <v>3</v>
      </c>
      <c r="E400" s="89">
        <v>5</v>
      </c>
      <c r="F400" s="89">
        <v>10</v>
      </c>
      <c r="G400" s="32">
        <f t="shared" si="61"/>
        <v>50</v>
      </c>
      <c r="H400" s="32">
        <f t="shared" si="60"/>
        <v>12.5</v>
      </c>
      <c r="I400" s="32">
        <v>2000</v>
      </c>
      <c r="J400" s="58">
        <f t="shared" ref="J400:J463" si="63">H400*I400</f>
        <v>25000</v>
      </c>
      <c r="K400" s="32">
        <v>2</v>
      </c>
      <c r="L400" s="32" t="s">
        <v>409</v>
      </c>
      <c r="M400" s="32" t="s">
        <v>146</v>
      </c>
      <c r="N400" s="32" t="s">
        <v>410</v>
      </c>
      <c r="O400" s="32">
        <f t="shared" si="62"/>
        <v>50</v>
      </c>
      <c r="P400" s="32">
        <v>100</v>
      </c>
      <c r="Q400" s="32">
        <v>5500</v>
      </c>
      <c r="R400" s="39">
        <f t="shared" ref="R400:R463" si="64">O400*Q400</f>
        <v>275000</v>
      </c>
      <c r="S400" s="32">
        <v>10</v>
      </c>
      <c r="T400" s="32">
        <v>10</v>
      </c>
      <c r="U400" s="39">
        <f t="shared" si="59"/>
        <v>27500</v>
      </c>
      <c r="V400" s="39">
        <f t="shared" ref="V400:V463" si="65">R400-U400</f>
        <v>247500</v>
      </c>
      <c r="W400" s="63">
        <f t="shared" ref="W400:W463" si="66">J400+V400</f>
        <v>272500</v>
      </c>
      <c r="X400" s="63">
        <f t="shared" ref="X400:X463" si="67">W400</f>
        <v>272500</v>
      </c>
      <c r="Z400" s="63">
        <f t="shared" ref="Z400:Z463" si="68">X400</f>
        <v>272500</v>
      </c>
      <c r="AA400" s="38">
        <v>0.01</v>
      </c>
      <c r="AB400" s="32" t="s">
        <v>56</v>
      </c>
      <c r="AD400" s="32" t="s">
        <v>56</v>
      </c>
    </row>
    <row r="401" spans="1:31" x14ac:dyDescent="0.45">
      <c r="D401" s="32">
        <v>3</v>
      </c>
      <c r="E401" s="89">
        <v>16</v>
      </c>
      <c r="F401" s="89">
        <v>52</v>
      </c>
      <c r="G401" s="32">
        <f t="shared" si="61"/>
        <v>832</v>
      </c>
      <c r="H401" s="32">
        <f t="shared" si="60"/>
        <v>208</v>
      </c>
      <c r="I401" s="32">
        <v>2000</v>
      </c>
      <c r="J401" s="58">
        <f t="shared" si="63"/>
        <v>416000</v>
      </c>
      <c r="K401" s="32">
        <v>3</v>
      </c>
      <c r="L401" s="32" t="s">
        <v>223</v>
      </c>
      <c r="M401" s="32" t="s">
        <v>146</v>
      </c>
      <c r="N401" s="32" t="s">
        <v>201</v>
      </c>
      <c r="O401" s="32">
        <f t="shared" si="62"/>
        <v>832</v>
      </c>
      <c r="P401" s="32">
        <v>100</v>
      </c>
      <c r="Q401" s="32">
        <v>6000</v>
      </c>
      <c r="R401" s="39">
        <f t="shared" si="64"/>
        <v>4992000</v>
      </c>
      <c r="S401" s="32">
        <v>10</v>
      </c>
      <c r="T401" s="32">
        <v>10</v>
      </c>
      <c r="U401" s="39">
        <f t="shared" si="59"/>
        <v>499200</v>
      </c>
      <c r="V401" s="39">
        <f t="shared" si="65"/>
        <v>4492800</v>
      </c>
      <c r="W401" s="63">
        <f t="shared" si="66"/>
        <v>4908800</v>
      </c>
      <c r="X401" s="63">
        <f t="shared" si="67"/>
        <v>4908800</v>
      </c>
      <c r="Z401" s="63">
        <f t="shared" si="68"/>
        <v>4908800</v>
      </c>
      <c r="AA401" s="38">
        <v>0.3</v>
      </c>
      <c r="AB401" s="32" t="s">
        <v>56</v>
      </c>
      <c r="AD401" s="32" t="s">
        <v>56</v>
      </c>
    </row>
    <row r="402" spans="1:31" x14ac:dyDescent="0.45">
      <c r="D402" s="32">
        <v>3</v>
      </c>
      <c r="E402" s="89">
        <v>17</v>
      </c>
      <c r="F402" s="89">
        <v>4</v>
      </c>
      <c r="G402" s="32">
        <f t="shared" si="61"/>
        <v>68</v>
      </c>
      <c r="H402" s="32">
        <f t="shared" si="60"/>
        <v>17</v>
      </c>
      <c r="I402" s="32">
        <v>2000</v>
      </c>
      <c r="J402" s="58">
        <f t="shared" si="63"/>
        <v>34000</v>
      </c>
      <c r="K402" s="32">
        <v>4</v>
      </c>
      <c r="L402" s="32" t="s">
        <v>200</v>
      </c>
      <c r="M402" s="32" t="s">
        <v>146</v>
      </c>
      <c r="N402" s="32" t="s">
        <v>201</v>
      </c>
      <c r="O402" s="32">
        <f t="shared" si="62"/>
        <v>68</v>
      </c>
      <c r="P402" s="32">
        <v>100</v>
      </c>
      <c r="Q402" s="32">
        <v>6650</v>
      </c>
      <c r="R402" s="39">
        <f t="shared" si="64"/>
        <v>452200</v>
      </c>
      <c r="S402" s="32">
        <v>10</v>
      </c>
      <c r="T402" s="32">
        <v>10</v>
      </c>
      <c r="U402" s="39">
        <f t="shared" si="59"/>
        <v>45220</v>
      </c>
      <c r="V402" s="39">
        <f t="shared" si="65"/>
        <v>406980</v>
      </c>
      <c r="W402" s="63">
        <f t="shared" si="66"/>
        <v>440980</v>
      </c>
      <c r="X402" s="63">
        <f t="shared" si="67"/>
        <v>440980</v>
      </c>
      <c r="Z402" s="63">
        <f t="shared" si="68"/>
        <v>440980</v>
      </c>
      <c r="AA402" s="38">
        <v>0.3</v>
      </c>
      <c r="AB402" s="32" t="s">
        <v>56</v>
      </c>
      <c r="AD402" s="32" t="s">
        <v>56</v>
      </c>
    </row>
    <row r="403" spans="1:31" x14ac:dyDescent="0.45">
      <c r="D403" s="32">
        <v>3</v>
      </c>
      <c r="E403" s="89">
        <v>17</v>
      </c>
      <c r="F403" s="89">
        <v>4</v>
      </c>
      <c r="G403" s="32">
        <f t="shared" si="61"/>
        <v>68</v>
      </c>
      <c r="H403" s="32">
        <f t="shared" si="60"/>
        <v>17</v>
      </c>
      <c r="I403" s="32">
        <v>2000</v>
      </c>
      <c r="J403" s="58">
        <f t="shared" si="63"/>
        <v>34000</v>
      </c>
      <c r="K403" s="32">
        <v>5</v>
      </c>
      <c r="L403" s="32" t="s">
        <v>200</v>
      </c>
      <c r="M403" s="32" t="s">
        <v>146</v>
      </c>
      <c r="N403" s="32" t="s">
        <v>201</v>
      </c>
      <c r="O403" s="32">
        <f t="shared" si="62"/>
        <v>68</v>
      </c>
      <c r="P403" s="32">
        <v>100</v>
      </c>
      <c r="Q403" s="32">
        <v>6650</v>
      </c>
      <c r="R403" s="39">
        <f t="shared" si="64"/>
        <v>452200</v>
      </c>
      <c r="S403" s="32">
        <v>10</v>
      </c>
      <c r="T403" s="32">
        <v>10</v>
      </c>
      <c r="U403" s="39">
        <f t="shared" si="59"/>
        <v>45220</v>
      </c>
      <c r="V403" s="39">
        <f t="shared" si="65"/>
        <v>406980</v>
      </c>
      <c r="W403" s="63">
        <f t="shared" si="66"/>
        <v>440980</v>
      </c>
      <c r="X403" s="63">
        <f t="shared" si="67"/>
        <v>440980</v>
      </c>
      <c r="Z403" s="63">
        <f t="shared" si="68"/>
        <v>440980</v>
      </c>
      <c r="AA403" s="38">
        <v>0.3</v>
      </c>
      <c r="AB403" s="32" t="s">
        <v>56</v>
      </c>
      <c r="AD403" s="32" t="s">
        <v>56</v>
      </c>
    </row>
    <row r="404" spans="1:31" x14ac:dyDescent="0.45">
      <c r="D404" s="32">
        <v>3</v>
      </c>
      <c r="E404" s="89">
        <v>17</v>
      </c>
      <c r="F404" s="89">
        <v>4</v>
      </c>
      <c r="G404" s="32">
        <f t="shared" si="61"/>
        <v>68</v>
      </c>
      <c r="H404" s="32">
        <f t="shared" si="60"/>
        <v>17</v>
      </c>
      <c r="I404" s="32">
        <v>2000</v>
      </c>
      <c r="J404" s="58">
        <f t="shared" si="63"/>
        <v>34000</v>
      </c>
      <c r="K404" s="32">
        <v>6</v>
      </c>
      <c r="L404" s="32" t="s">
        <v>200</v>
      </c>
      <c r="M404" s="32" t="s">
        <v>146</v>
      </c>
      <c r="N404" s="32" t="s">
        <v>201</v>
      </c>
      <c r="O404" s="32">
        <f t="shared" si="62"/>
        <v>68</v>
      </c>
      <c r="P404" s="32">
        <v>100</v>
      </c>
      <c r="Q404" s="32">
        <v>6650</v>
      </c>
      <c r="R404" s="39">
        <f t="shared" si="64"/>
        <v>452200</v>
      </c>
      <c r="S404" s="32">
        <v>10</v>
      </c>
      <c r="T404" s="32">
        <v>10</v>
      </c>
      <c r="U404" s="39">
        <f t="shared" ref="U404:U467" si="69">R404*T404/100</f>
        <v>45220</v>
      </c>
      <c r="V404" s="39">
        <f t="shared" si="65"/>
        <v>406980</v>
      </c>
      <c r="W404" s="63">
        <f t="shared" si="66"/>
        <v>440980</v>
      </c>
      <c r="X404" s="63">
        <f t="shared" si="67"/>
        <v>440980</v>
      </c>
      <c r="Z404" s="63">
        <f t="shared" si="68"/>
        <v>440980</v>
      </c>
      <c r="AA404" s="38">
        <v>0.3</v>
      </c>
      <c r="AB404" s="32" t="s">
        <v>56</v>
      </c>
      <c r="AD404" s="32" t="s">
        <v>56</v>
      </c>
    </row>
    <row r="405" spans="1:31" x14ac:dyDescent="0.45">
      <c r="D405" s="32">
        <v>3</v>
      </c>
      <c r="E405" s="89">
        <v>4</v>
      </c>
      <c r="F405" s="89">
        <v>16</v>
      </c>
      <c r="G405" s="32">
        <f t="shared" si="61"/>
        <v>64</v>
      </c>
      <c r="H405" s="32">
        <f t="shared" si="60"/>
        <v>16</v>
      </c>
      <c r="I405" s="32">
        <v>2000</v>
      </c>
      <c r="J405" s="58">
        <f t="shared" si="63"/>
        <v>32000</v>
      </c>
      <c r="K405" s="32">
        <v>7</v>
      </c>
      <c r="L405" s="32" t="s">
        <v>200</v>
      </c>
      <c r="M405" s="32" t="s">
        <v>146</v>
      </c>
      <c r="N405" s="32" t="s">
        <v>201</v>
      </c>
      <c r="O405" s="32">
        <f t="shared" si="62"/>
        <v>64</v>
      </c>
      <c r="P405" s="32">
        <v>100</v>
      </c>
      <c r="Q405" s="32">
        <v>6650</v>
      </c>
      <c r="R405" s="39">
        <f t="shared" si="64"/>
        <v>425600</v>
      </c>
      <c r="S405" s="32">
        <v>10</v>
      </c>
      <c r="T405" s="32">
        <v>10</v>
      </c>
      <c r="U405" s="39">
        <f t="shared" si="69"/>
        <v>42560</v>
      </c>
      <c r="V405" s="39">
        <f t="shared" si="65"/>
        <v>383040</v>
      </c>
      <c r="W405" s="63">
        <f t="shared" si="66"/>
        <v>415040</v>
      </c>
      <c r="X405" s="63">
        <f t="shared" si="67"/>
        <v>415040</v>
      </c>
      <c r="Z405" s="63">
        <f t="shared" si="68"/>
        <v>415040</v>
      </c>
      <c r="AA405" s="38">
        <v>0.3</v>
      </c>
      <c r="AB405" s="32" t="s">
        <v>56</v>
      </c>
      <c r="AD405" s="32" t="s">
        <v>56</v>
      </c>
    </row>
    <row r="406" spans="1:31" x14ac:dyDescent="0.45">
      <c r="D406" s="32">
        <v>3</v>
      </c>
      <c r="G406" s="32">
        <v>4905.6000000000004</v>
      </c>
      <c r="H406" s="32">
        <v>1226.4000000000001</v>
      </c>
      <c r="I406" s="32">
        <v>2000</v>
      </c>
      <c r="J406" s="58">
        <f t="shared" si="63"/>
        <v>2452800</v>
      </c>
      <c r="R406" s="39">
        <f t="shared" si="64"/>
        <v>0</v>
      </c>
      <c r="U406" s="39">
        <f t="shared" si="69"/>
        <v>0</v>
      </c>
      <c r="V406" s="39">
        <f t="shared" si="65"/>
        <v>0</v>
      </c>
      <c r="W406" s="63">
        <f t="shared" si="66"/>
        <v>2452800</v>
      </c>
      <c r="X406" s="63">
        <f t="shared" si="67"/>
        <v>2452800</v>
      </c>
      <c r="Z406" s="63">
        <f t="shared" si="68"/>
        <v>2452800</v>
      </c>
      <c r="AA406" s="38">
        <v>0.3</v>
      </c>
      <c r="AB406" s="32" t="s">
        <v>56</v>
      </c>
      <c r="AD406" s="32" t="s">
        <v>56</v>
      </c>
    </row>
    <row r="407" spans="1:31" x14ac:dyDescent="0.45">
      <c r="A407" s="32">
        <v>132</v>
      </c>
      <c r="B407" s="32" t="s">
        <v>143</v>
      </c>
      <c r="C407" s="32">
        <v>31000</v>
      </c>
      <c r="D407" s="32">
        <v>3</v>
      </c>
      <c r="E407" s="89">
        <v>4</v>
      </c>
      <c r="F407" s="89">
        <v>38</v>
      </c>
      <c r="G407" s="32">
        <f t="shared" si="61"/>
        <v>152</v>
      </c>
      <c r="H407" s="32">
        <f t="shared" si="60"/>
        <v>38</v>
      </c>
      <c r="I407" s="32">
        <v>2000</v>
      </c>
      <c r="J407" s="58">
        <f t="shared" si="63"/>
        <v>76000</v>
      </c>
      <c r="K407" s="32">
        <v>1</v>
      </c>
      <c r="L407" s="32" t="s">
        <v>200</v>
      </c>
      <c r="M407" s="32" t="s">
        <v>146</v>
      </c>
      <c r="N407" s="32" t="s">
        <v>201</v>
      </c>
      <c r="O407" s="32">
        <f t="shared" si="62"/>
        <v>152</v>
      </c>
      <c r="P407" s="32">
        <v>100</v>
      </c>
      <c r="Q407" s="32">
        <v>6650</v>
      </c>
      <c r="R407" s="39">
        <f t="shared" si="64"/>
        <v>1010800</v>
      </c>
      <c r="S407" s="32">
        <v>10</v>
      </c>
      <c r="T407" s="32">
        <v>10</v>
      </c>
      <c r="U407" s="39">
        <f t="shared" si="69"/>
        <v>101080</v>
      </c>
      <c r="V407" s="39">
        <f t="shared" si="65"/>
        <v>909720</v>
      </c>
      <c r="W407" s="63">
        <f t="shared" si="66"/>
        <v>985720</v>
      </c>
      <c r="X407" s="63">
        <f t="shared" si="67"/>
        <v>985720</v>
      </c>
      <c r="Z407" s="63">
        <f t="shared" si="68"/>
        <v>985720</v>
      </c>
      <c r="AA407" s="38">
        <v>0.3</v>
      </c>
      <c r="AB407" s="32" t="s">
        <v>56</v>
      </c>
      <c r="AD407" s="32" t="s">
        <v>56</v>
      </c>
    </row>
    <row r="408" spans="1:31" x14ac:dyDescent="0.45">
      <c r="D408" s="32">
        <v>3</v>
      </c>
      <c r="E408" s="89">
        <v>4</v>
      </c>
      <c r="F408" s="89">
        <v>38</v>
      </c>
      <c r="G408" s="32">
        <f t="shared" si="61"/>
        <v>152</v>
      </c>
      <c r="H408" s="32">
        <f t="shared" si="60"/>
        <v>38</v>
      </c>
      <c r="I408" s="32">
        <v>2000</v>
      </c>
      <c r="J408" s="58">
        <f t="shared" si="63"/>
        <v>76000</v>
      </c>
      <c r="K408" s="32">
        <v>2</v>
      </c>
      <c r="L408" s="32" t="s">
        <v>200</v>
      </c>
      <c r="M408" s="32" t="s">
        <v>146</v>
      </c>
      <c r="N408" s="32" t="s">
        <v>201</v>
      </c>
      <c r="O408" s="32">
        <f t="shared" si="62"/>
        <v>152</v>
      </c>
      <c r="P408" s="32">
        <v>100</v>
      </c>
      <c r="Q408" s="32">
        <v>6650</v>
      </c>
      <c r="R408" s="39">
        <f t="shared" si="64"/>
        <v>1010800</v>
      </c>
      <c r="S408" s="32">
        <v>10</v>
      </c>
      <c r="T408" s="32">
        <v>10</v>
      </c>
      <c r="U408" s="39">
        <f t="shared" si="69"/>
        <v>101080</v>
      </c>
      <c r="V408" s="39">
        <f t="shared" si="65"/>
        <v>909720</v>
      </c>
      <c r="W408" s="63">
        <f t="shared" si="66"/>
        <v>985720</v>
      </c>
      <c r="X408" s="63">
        <f t="shared" si="67"/>
        <v>985720</v>
      </c>
      <c r="Z408" s="63">
        <f t="shared" si="68"/>
        <v>985720</v>
      </c>
      <c r="AA408" s="38">
        <v>0.3</v>
      </c>
      <c r="AB408" s="32" t="s">
        <v>56</v>
      </c>
      <c r="AD408" s="32" t="s">
        <v>56</v>
      </c>
    </row>
    <row r="409" spans="1:31" x14ac:dyDescent="0.45">
      <c r="D409" s="32">
        <v>3</v>
      </c>
      <c r="E409" s="89">
        <v>4</v>
      </c>
      <c r="F409" s="89">
        <v>38</v>
      </c>
      <c r="G409" s="32">
        <f t="shared" si="61"/>
        <v>152</v>
      </c>
      <c r="H409" s="32">
        <f t="shared" si="60"/>
        <v>38</v>
      </c>
      <c r="I409" s="32">
        <v>2000</v>
      </c>
      <c r="J409" s="58">
        <f t="shared" si="63"/>
        <v>76000</v>
      </c>
      <c r="K409" s="32">
        <v>3</v>
      </c>
      <c r="L409" s="32" t="s">
        <v>200</v>
      </c>
      <c r="M409" s="32" t="s">
        <v>146</v>
      </c>
      <c r="N409" s="32" t="s">
        <v>201</v>
      </c>
      <c r="O409" s="32">
        <f t="shared" si="62"/>
        <v>152</v>
      </c>
      <c r="P409" s="32">
        <v>100</v>
      </c>
      <c r="Q409" s="32">
        <v>6650</v>
      </c>
      <c r="R409" s="39">
        <f t="shared" si="64"/>
        <v>1010800</v>
      </c>
      <c r="S409" s="32">
        <v>10</v>
      </c>
      <c r="T409" s="32">
        <v>10</v>
      </c>
      <c r="U409" s="39">
        <f t="shared" si="69"/>
        <v>101080</v>
      </c>
      <c r="V409" s="39">
        <f t="shared" si="65"/>
        <v>909720</v>
      </c>
      <c r="W409" s="63">
        <f t="shared" si="66"/>
        <v>985720</v>
      </c>
      <c r="X409" s="63">
        <f t="shared" si="67"/>
        <v>985720</v>
      </c>
      <c r="Z409" s="63">
        <f t="shared" si="68"/>
        <v>985720</v>
      </c>
      <c r="AA409" s="38">
        <v>0.3</v>
      </c>
      <c r="AB409" s="32" t="s">
        <v>56</v>
      </c>
      <c r="AD409" s="32" t="s">
        <v>56</v>
      </c>
    </row>
    <row r="410" spans="1:31" s="46" customFormat="1" ht="20.25" thickBot="1" x14ac:dyDescent="0.5">
      <c r="D410" s="46">
        <v>3</v>
      </c>
      <c r="E410" s="91"/>
      <c r="F410" s="91"/>
      <c r="G410" s="46">
        <v>2518</v>
      </c>
      <c r="H410" s="46">
        <v>629.5</v>
      </c>
      <c r="I410" s="46">
        <v>2000</v>
      </c>
      <c r="J410" s="59">
        <f t="shared" si="63"/>
        <v>1259000</v>
      </c>
      <c r="R410" s="47">
        <f t="shared" si="64"/>
        <v>0</v>
      </c>
      <c r="U410" s="47">
        <f t="shared" si="69"/>
        <v>0</v>
      </c>
      <c r="V410" s="47">
        <f t="shared" si="65"/>
        <v>0</v>
      </c>
      <c r="W410" s="64">
        <f t="shared" si="66"/>
        <v>1259000</v>
      </c>
      <c r="X410" s="64">
        <f t="shared" si="67"/>
        <v>1259000</v>
      </c>
      <c r="Z410" s="64">
        <f t="shared" si="68"/>
        <v>1259000</v>
      </c>
      <c r="AA410" s="48">
        <v>0.3</v>
      </c>
      <c r="AB410" s="46" t="s">
        <v>56</v>
      </c>
      <c r="AD410" s="46" t="s">
        <v>56</v>
      </c>
      <c r="AE410" s="82"/>
    </row>
    <row r="411" spans="1:31" x14ac:dyDescent="0.45">
      <c r="A411" s="32">
        <v>133</v>
      </c>
      <c r="B411" s="32" t="s">
        <v>143</v>
      </c>
      <c r="C411" s="32">
        <v>28125</v>
      </c>
      <c r="D411" s="32">
        <v>3</v>
      </c>
      <c r="E411" s="89">
        <v>6</v>
      </c>
      <c r="F411" s="89">
        <v>12</v>
      </c>
      <c r="G411" s="32">
        <f t="shared" si="61"/>
        <v>72</v>
      </c>
      <c r="H411" s="32">
        <f t="shared" si="60"/>
        <v>18</v>
      </c>
      <c r="I411" s="32">
        <v>1400</v>
      </c>
      <c r="J411" s="58">
        <f t="shared" si="63"/>
        <v>25200</v>
      </c>
      <c r="K411" s="32">
        <v>1</v>
      </c>
      <c r="L411" s="32" t="s">
        <v>437</v>
      </c>
      <c r="M411" s="32" t="s">
        <v>146</v>
      </c>
      <c r="N411" s="32" t="s">
        <v>201</v>
      </c>
      <c r="O411" s="32">
        <f t="shared" si="62"/>
        <v>72</v>
      </c>
      <c r="P411" s="32">
        <v>100</v>
      </c>
      <c r="Q411" s="32">
        <v>5500</v>
      </c>
      <c r="R411" s="39">
        <f t="shared" si="64"/>
        <v>396000</v>
      </c>
      <c r="S411" s="32">
        <v>10</v>
      </c>
      <c r="T411" s="32">
        <v>10</v>
      </c>
      <c r="U411" s="39">
        <f t="shared" si="69"/>
        <v>39600</v>
      </c>
      <c r="V411" s="39">
        <f t="shared" si="65"/>
        <v>356400</v>
      </c>
      <c r="W411" s="63">
        <f t="shared" si="66"/>
        <v>381600</v>
      </c>
      <c r="X411" s="63">
        <f t="shared" si="67"/>
        <v>381600</v>
      </c>
      <c r="Z411" s="63">
        <f t="shared" si="68"/>
        <v>381600</v>
      </c>
      <c r="AA411" s="38">
        <v>0.3</v>
      </c>
      <c r="AB411" s="32" t="s">
        <v>438</v>
      </c>
      <c r="AC411" s="32" t="s">
        <v>439</v>
      </c>
      <c r="AD411" s="32" t="s">
        <v>438</v>
      </c>
      <c r="AE411" s="32" t="s">
        <v>439</v>
      </c>
    </row>
    <row r="412" spans="1:31" x14ac:dyDescent="0.45">
      <c r="D412" s="32">
        <v>3</v>
      </c>
      <c r="E412" s="89">
        <v>41.5</v>
      </c>
      <c r="F412" s="89">
        <v>93</v>
      </c>
      <c r="G412" s="32">
        <f t="shared" si="61"/>
        <v>3859.5</v>
      </c>
      <c r="H412" s="32">
        <f t="shared" si="60"/>
        <v>964.875</v>
      </c>
      <c r="I412" s="32">
        <v>1400</v>
      </c>
      <c r="J412" s="58">
        <f t="shared" si="63"/>
        <v>1350825</v>
      </c>
      <c r="R412" s="39">
        <f t="shared" si="64"/>
        <v>0</v>
      </c>
      <c r="U412" s="39">
        <f t="shared" si="69"/>
        <v>0</v>
      </c>
      <c r="V412" s="39">
        <f t="shared" si="65"/>
        <v>0</v>
      </c>
      <c r="W412" s="63">
        <f t="shared" si="66"/>
        <v>1350825</v>
      </c>
      <c r="X412" s="63">
        <f t="shared" si="67"/>
        <v>1350825</v>
      </c>
      <c r="Z412" s="63">
        <f t="shared" si="68"/>
        <v>1350825</v>
      </c>
      <c r="AA412" s="38">
        <v>0.3</v>
      </c>
      <c r="AB412" s="32" t="s">
        <v>438</v>
      </c>
      <c r="AC412" s="32" t="s">
        <v>439</v>
      </c>
    </row>
    <row r="413" spans="1:31" x14ac:dyDescent="0.45">
      <c r="D413" s="32">
        <v>1</v>
      </c>
      <c r="G413" s="32">
        <v>442.1</v>
      </c>
      <c r="H413" s="32">
        <v>110.52500000000001</v>
      </c>
      <c r="I413" s="32">
        <v>1400</v>
      </c>
      <c r="J413" s="58">
        <f t="shared" si="63"/>
        <v>154735</v>
      </c>
      <c r="R413" s="39">
        <f t="shared" si="64"/>
        <v>0</v>
      </c>
      <c r="U413" s="39">
        <f t="shared" si="69"/>
        <v>0</v>
      </c>
      <c r="V413" s="39">
        <f t="shared" si="65"/>
        <v>0</v>
      </c>
      <c r="W413" s="63">
        <f t="shared" si="66"/>
        <v>154735</v>
      </c>
      <c r="X413" s="63">
        <f t="shared" si="67"/>
        <v>154735</v>
      </c>
      <c r="Z413" s="63">
        <f t="shared" si="68"/>
        <v>154735</v>
      </c>
      <c r="AA413" s="38">
        <v>0.3</v>
      </c>
      <c r="AB413" s="32" t="s">
        <v>438</v>
      </c>
      <c r="AC413" s="32" t="s">
        <v>439</v>
      </c>
    </row>
    <row r="414" spans="1:31" x14ac:dyDescent="0.45">
      <c r="A414" s="32">
        <v>134</v>
      </c>
      <c r="B414" s="32" t="s">
        <v>143</v>
      </c>
      <c r="C414" s="32">
        <v>23320</v>
      </c>
      <c r="D414" s="32">
        <v>3</v>
      </c>
      <c r="E414" s="89">
        <v>10</v>
      </c>
      <c r="F414" s="89">
        <v>12</v>
      </c>
      <c r="G414" s="32">
        <f t="shared" si="61"/>
        <v>120</v>
      </c>
      <c r="H414" s="32">
        <f t="shared" si="60"/>
        <v>30</v>
      </c>
      <c r="I414" s="32">
        <v>1900</v>
      </c>
      <c r="J414" s="58">
        <f t="shared" si="63"/>
        <v>57000</v>
      </c>
      <c r="K414" s="32">
        <v>1</v>
      </c>
      <c r="L414" s="32" t="s">
        <v>225</v>
      </c>
      <c r="M414" s="32" t="s">
        <v>146</v>
      </c>
      <c r="N414" s="32" t="s">
        <v>201</v>
      </c>
      <c r="O414" s="32">
        <f t="shared" si="62"/>
        <v>120</v>
      </c>
      <c r="P414" s="32">
        <v>100</v>
      </c>
      <c r="Q414" s="32">
        <v>8900</v>
      </c>
      <c r="R414" s="39">
        <f t="shared" si="64"/>
        <v>1068000</v>
      </c>
      <c r="S414" s="32">
        <v>10</v>
      </c>
      <c r="T414" s="32">
        <v>10</v>
      </c>
      <c r="U414" s="39">
        <f t="shared" si="69"/>
        <v>106800</v>
      </c>
      <c r="V414" s="39">
        <f t="shared" si="65"/>
        <v>961200</v>
      </c>
      <c r="W414" s="63">
        <f t="shared" si="66"/>
        <v>1018200</v>
      </c>
      <c r="X414" s="63">
        <f t="shared" si="67"/>
        <v>1018200</v>
      </c>
      <c r="Z414" s="63">
        <f t="shared" si="68"/>
        <v>1018200</v>
      </c>
      <c r="AA414" s="38">
        <v>0.3</v>
      </c>
      <c r="AB414" s="32" t="s">
        <v>438</v>
      </c>
      <c r="AC414" s="32" t="s">
        <v>439</v>
      </c>
      <c r="AD414" s="32" t="s">
        <v>438</v>
      </c>
      <c r="AE414" s="32" t="s">
        <v>439</v>
      </c>
    </row>
    <row r="415" spans="1:31" x14ac:dyDescent="0.45">
      <c r="D415" s="32">
        <v>3</v>
      </c>
      <c r="E415" s="89">
        <v>9</v>
      </c>
      <c r="F415" s="89">
        <v>42</v>
      </c>
      <c r="G415" s="32">
        <f t="shared" si="61"/>
        <v>378</v>
      </c>
      <c r="H415" s="32">
        <f t="shared" si="60"/>
        <v>94.5</v>
      </c>
      <c r="I415" s="32">
        <v>1900</v>
      </c>
      <c r="J415" s="58">
        <f t="shared" si="63"/>
        <v>179550</v>
      </c>
      <c r="K415" s="32">
        <v>2</v>
      </c>
      <c r="L415" s="32" t="s">
        <v>437</v>
      </c>
      <c r="M415" s="32" t="s">
        <v>146</v>
      </c>
      <c r="N415" s="32" t="s">
        <v>410</v>
      </c>
      <c r="O415" s="32">
        <f t="shared" si="62"/>
        <v>378</v>
      </c>
      <c r="P415" s="32">
        <v>100</v>
      </c>
      <c r="Q415" s="32">
        <v>5500</v>
      </c>
      <c r="R415" s="39">
        <f t="shared" si="64"/>
        <v>2079000</v>
      </c>
      <c r="S415" s="32">
        <v>10</v>
      </c>
      <c r="T415" s="32">
        <v>10</v>
      </c>
      <c r="U415" s="39">
        <f t="shared" si="69"/>
        <v>207900</v>
      </c>
      <c r="V415" s="39">
        <f t="shared" si="65"/>
        <v>1871100</v>
      </c>
      <c r="W415" s="63">
        <f t="shared" si="66"/>
        <v>2050650</v>
      </c>
      <c r="X415" s="63">
        <f t="shared" si="67"/>
        <v>2050650</v>
      </c>
      <c r="Z415" s="63">
        <f t="shared" si="68"/>
        <v>2050650</v>
      </c>
      <c r="AA415" s="38">
        <v>0.3</v>
      </c>
      <c r="AB415" s="32" t="s">
        <v>438</v>
      </c>
      <c r="AC415" s="32" t="s">
        <v>439</v>
      </c>
      <c r="AD415" s="32" t="s">
        <v>438</v>
      </c>
      <c r="AE415" s="32" t="s">
        <v>439</v>
      </c>
    </row>
    <row r="416" spans="1:31" x14ac:dyDescent="0.45">
      <c r="D416" s="32">
        <v>3</v>
      </c>
      <c r="E416" s="89">
        <v>5</v>
      </c>
      <c r="F416" s="89">
        <v>7</v>
      </c>
      <c r="G416" s="32">
        <f t="shared" si="61"/>
        <v>35</v>
      </c>
      <c r="H416" s="32">
        <f t="shared" si="60"/>
        <v>8.75</v>
      </c>
      <c r="I416" s="32">
        <v>1900</v>
      </c>
      <c r="J416" s="58">
        <f t="shared" si="63"/>
        <v>16625</v>
      </c>
      <c r="K416" s="32">
        <v>3</v>
      </c>
      <c r="L416" s="32" t="s">
        <v>381</v>
      </c>
      <c r="N416" s="32" t="s">
        <v>201</v>
      </c>
      <c r="O416" s="32">
        <f t="shared" si="62"/>
        <v>35</v>
      </c>
      <c r="P416" s="32">
        <v>100</v>
      </c>
      <c r="Q416" s="32">
        <v>5350</v>
      </c>
      <c r="R416" s="39">
        <f t="shared" si="64"/>
        <v>187250</v>
      </c>
      <c r="S416" s="32">
        <v>10</v>
      </c>
      <c r="T416" s="32">
        <v>10</v>
      </c>
      <c r="U416" s="39">
        <f t="shared" si="69"/>
        <v>18725</v>
      </c>
      <c r="V416" s="39">
        <f t="shared" si="65"/>
        <v>168525</v>
      </c>
      <c r="W416" s="63">
        <f t="shared" si="66"/>
        <v>185150</v>
      </c>
      <c r="X416" s="63">
        <f t="shared" si="67"/>
        <v>185150</v>
      </c>
      <c r="Z416" s="63">
        <f t="shared" si="68"/>
        <v>185150</v>
      </c>
      <c r="AA416" s="38">
        <v>0.3</v>
      </c>
      <c r="AB416" s="32" t="s">
        <v>438</v>
      </c>
      <c r="AC416" s="32" t="s">
        <v>439</v>
      </c>
      <c r="AD416" s="32" t="s">
        <v>438</v>
      </c>
      <c r="AE416" s="32" t="s">
        <v>439</v>
      </c>
    </row>
    <row r="417" spans="1:31" x14ac:dyDescent="0.45">
      <c r="D417" s="32">
        <v>3</v>
      </c>
      <c r="E417" s="89">
        <v>16.8</v>
      </c>
      <c r="F417" s="89">
        <v>16</v>
      </c>
      <c r="G417" s="32">
        <f t="shared" si="61"/>
        <v>268.8</v>
      </c>
      <c r="H417" s="32">
        <f t="shared" si="60"/>
        <v>67.2</v>
      </c>
      <c r="I417" s="32">
        <v>1900</v>
      </c>
      <c r="J417" s="58">
        <f t="shared" si="63"/>
        <v>127680</v>
      </c>
      <c r="K417" s="32">
        <v>4</v>
      </c>
      <c r="L417" s="32" t="s">
        <v>437</v>
      </c>
      <c r="M417" s="32" t="s">
        <v>146</v>
      </c>
      <c r="N417" s="32" t="s">
        <v>201</v>
      </c>
      <c r="O417" s="32">
        <f t="shared" si="62"/>
        <v>268.8</v>
      </c>
      <c r="P417" s="32">
        <v>100</v>
      </c>
      <c r="Q417" s="32">
        <v>5500</v>
      </c>
      <c r="R417" s="39">
        <f t="shared" si="64"/>
        <v>1478400</v>
      </c>
      <c r="S417" s="32">
        <v>10</v>
      </c>
      <c r="T417" s="32">
        <v>10</v>
      </c>
      <c r="U417" s="39">
        <f t="shared" si="69"/>
        <v>147840</v>
      </c>
      <c r="V417" s="39">
        <f t="shared" si="65"/>
        <v>1330560</v>
      </c>
      <c r="W417" s="63">
        <f t="shared" si="66"/>
        <v>1458240</v>
      </c>
      <c r="X417" s="63">
        <f t="shared" si="67"/>
        <v>1458240</v>
      </c>
      <c r="Z417" s="63">
        <f t="shared" si="68"/>
        <v>1458240</v>
      </c>
      <c r="AA417" s="38">
        <v>0.3</v>
      </c>
      <c r="AB417" s="32" t="s">
        <v>438</v>
      </c>
      <c r="AC417" s="32" t="s">
        <v>439</v>
      </c>
      <c r="AD417" s="32" t="s">
        <v>438</v>
      </c>
      <c r="AE417" s="32" t="s">
        <v>439</v>
      </c>
    </row>
    <row r="418" spans="1:31" x14ac:dyDescent="0.45">
      <c r="D418" s="32">
        <v>3</v>
      </c>
      <c r="E418" s="89">
        <v>18</v>
      </c>
      <c r="F418" s="89">
        <v>26</v>
      </c>
      <c r="G418" s="32">
        <f t="shared" si="61"/>
        <v>468</v>
      </c>
      <c r="H418" s="32">
        <f t="shared" si="60"/>
        <v>117</v>
      </c>
      <c r="I418" s="32">
        <v>1900</v>
      </c>
      <c r="J418" s="58">
        <f t="shared" si="63"/>
        <v>222300</v>
      </c>
      <c r="K418" s="32">
        <v>5</v>
      </c>
      <c r="L418" s="32" t="s">
        <v>380</v>
      </c>
      <c r="M418" s="32" t="s">
        <v>146</v>
      </c>
      <c r="N418" s="32" t="s">
        <v>201</v>
      </c>
      <c r="O418" s="32">
        <f t="shared" si="62"/>
        <v>468</v>
      </c>
      <c r="P418" s="32">
        <v>100</v>
      </c>
      <c r="Q418" s="32">
        <v>3300</v>
      </c>
      <c r="R418" s="39">
        <f t="shared" si="64"/>
        <v>1544400</v>
      </c>
      <c r="S418" s="32">
        <v>10</v>
      </c>
      <c r="T418" s="32">
        <v>10</v>
      </c>
      <c r="U418" s="39">
        <f t="shared" si="69"/>
        <v>154440</v>
      </c>
      <c r="V418" s="39">
        <f t="shared" si="65"/>
        <v>1389960</v>
      </c>
      <c r="W418" s="63">
        <f t="shared" si="66"/>
        <v>1612260</v>
      </c>
      <c r="X418" s="63">
        <f t="shared" si="67"/>
        <v>1612260</v>
      </c>
      <c r="Z418" s="63">
        <f t="shared" si="68"/>
        <v>1612260</v>
      </c>
      <c r="AA418" s="38">
        <v>0.3</v>
      </c>
      <c r="AB418" s="32" t="s">
        <v>438</v>
      </c>
      <c r="AC418" s="32" t="s">
        <v>439</v>
      </c>
      <c r="AD418" s="32" t="s">
        <v>438</v>
      </c>
      <c r="AE418" s="32" t="s">
        <v>439</v>
      </c>
    </row>
    <row r="419" spans="1:31" x14ac:dyDescent="0.45">
      <c r="D419" s="32">
        <v>3</v>
      </c>
      <c r="E419" s="89">
        <v>6</v>
      </c>
      <c r="F419" s="89">
        <v>12</v>
      </c>
      <c r="G419" s="32">
        <f t="shared" si="61"/>
        <v>72</v>
      </c>
      <c r="H419" s="32">
        <f t="shared" si="60"/>
        <v>18</v>
      </c>
      <c r="I419" s="32">
        <v>1900</v>
      </c>
      <c r="J419" s="58">
        <f t="shared" si="63"/>
        <v>34200</v>
      </c>
      <c r="K419" s="32">
        <v>6</v>
      </c>
      <c r="L419" s="32" t="s">
        <v>200</v>
      </c>
      <c r="M419" s="32" t="s">
        <v>146</v>
      </c>
      <c r="N419" s="32" t="s">
        <v>201</v>
      </c>
      <c r="O419" s="32">
        <f t="shared" si="62"/>
        <v>72</v>
      </c>
      <c r="P419" s="32">
        <v>100</v>
      </c>
      <c r="Q419" s="32">
        <v>6650</v>
      </c>
      <c r="R419" s="39">
        <f t="shared" si="64"/>
        <v>478800</v>
      </c>
      <c r="S419" s="32">
        <v>10</v>
      </c>
      <c r="T419" s="32">
        <v>10</v>
      </c>
      <c r="U419" s="39">
        <f t="shared" si="69"/>
        <v>47880</v>
      </c>
      <c r="V419" s="39">
        <f t="shared" si="65"/>
        <v>430920</v>
      </c>
      <c r="W419" s="63">
        <f t="shared" si="66"/>
        <v>465120</v>
      </c>
      <c r="X419" s="63">
        <f t="shared" si="67"/>
        <v>465120</v>
      </c>
      <c r="Z419" s="63">
        <f t="shared" si="68"/>
        <v>465120</v>
      </c>
      <c r="AA419" s="38">
        <v>0.3</v>
      </c>
      <c r="AB419" s="32" t="s">
        <v>438</v>
      </c>
      <c r="AC419" s="32" t="s">
        <v>439</v>
      </c>
      <c r="AD419" s="32" t="s">
        <v>438</v>
      </c>
      <c r="AE419" s="32" t="s">
        <v>439</v>
      </c>
    </row>
    <row r="420" spans="1:31" x14ac:dyDescent="0.45">
      <c r="D420" s="32">
        <v>3</v>
      </c>
      <c r="E420" s="89">
        <v>2</v>
      </c>
      <c r="F420" s="89">
        <v>4.5</v>
      </c>
      <c r="G420" s="32">
        <f t="shared" si="61"/>
        <v>9</v>
      </c>
      <c r="H420" s="32">
        <f t="shared" si="60"/>
        <v>2.25</v>
      </c>
      <c r="I420" s="32">
        <v>1900</v>
      </c>
      <c r="J420" s="58">
        <f t="shared" si="63"/>
        <v>4275</v>
      </c>
      <c r="K420" s="32">
        <v>7</v>
      </c>
      <c r="L420" s="32" t="s">
        <v>441</v>
      </c>
      <c r="M420" s="32" t="s">
        <v>146</v>
      </c>
      <c r="N420" s="32" t="s">
        <v>201</v>
      </c>
      <c r="O420" s="32">
        <f t="shared" si="62"/>
        <v>9</v>
      </c>
      <c r="P420" s="32">
        <v>100</v>
      </c>
      <c r="Q420" s="32">
        <v>6050</v>
      </c>
      <c r="R420" s="39">
        <f t="shared" si="64"/>
        <v>54450</v>
      </c>
      <c r="S420" s="32">
        <v>10</v>
      </c>
      <c r="T420" s="32">
        <v>10</v>
      </c>
      <c r="U420" s="39">
        <f t="shared" si="69"/>
        <v>5445</v>
      </c>
      <c r="V420" s="39">
        <f t="shared" si="65"/>
        <v>49005</v>
      </c>
      <c r="W420" s="63">
        <f t="shared" si="66"/>
        <v>53280</v>
      </c>
      <c r="X420" s="63">
        <f t="shared" si="67"/>
        <v>53280</v>
      </c>
      <c r="Z420" s="63">
        <f t="shared" si="68"/>
        <v>53280</v>
      </c>
      <c r="AA420" s="38">
        <v>0.3</v>
      </c>
      <c r="AB420" s="32" t="s">
        <v>438</v>
      </c>
      <c r="AC420" s="32" t="s">
        <v>439</v>
      </c>
      <c r="AD420" s="32" t="s">
        <v>438</v>
      </c>
      <c r="AE420" s="32" t="s">
        <v>439</v>
      </c>
    </row>
    <row r="421" spans="1:31" x14ac:dyDescent="0.45">
      <c r="D421" s="32">
        <v>3</v>
      </c>
      <c r="E421" s="89">
        <v>20</v>
      </c>
      <c r="F421" s="89">
        <v>30</v>
      </c>
      <c r="G421" s="32">
        <f t="shared" si="61"/>
        <v>600</v>
      </c>
      <c r="H421" s="32">
        <f t="shared" si="60"/>
        <v>150</v>
      </c>
      <c r="I421" s="32">
        <v>1900</v>
      </c>
      <c r="J421" s="58">
        <f t="shared" si="63"/>
        <v>285000</v>
      </c>
      <c r="K421" s="32">
        <v>8</v>
      </c>
      <c r="L421" s="32" t="s">
        <v>223</v>
      </c>
      <c r="M421" s="32" t="s">
        <v>146</v>
      </c>
      <c r="N421" s="32" t="s">
        <v>201</v>
      </c>
      <c r="O421" s="32">
        <f t="shared" si="62"/>
        <v>600</v>
      </c>
      <c r="P421" s="32">
        <v>100</v>
      </c>
      <c r="Q421" s="32">
        <v>6000</v>
      </c>
      <c r="R421" s="39">
        <f t="shared" si="64"/>
        <v>3600000</v>
      </c>
      <c r="S421" s="32">
        <v>10</v>
      </c>
      <c r="T421" s="32">
        <v>10</v>
      </c>
      <c r="U421" s="39">
        <f t="shared" si="69"/>
        <v>360000</v>
      </c>
      <c r="V421" s="39">
        <f t="shared" si="65"/>
        <v>3240000</v>
      </c>
      <c r="W421" s="63">
        <f t="shared" si="66"/>
        <v>3525000</v>
      </c>
      <c r="X421" s="63">
        <f t="shared" si="67"/>
        <v>3525000</v>
      </c>
      <c r="Z421" s="63">
        <f t="shared" si="68"/>
        <v>3525000</v>
      </c>
      <c r="AA421" s="38">
        <v>0.3</v>
      </c>
      <c r="AB421" s="32" t="s">
        <v>438</v>
      </c>
      <c r="AC421" s="32" t="s">
        <v>439</v>
      </c>
      <c r="AD421" s="32" t="s">
        <v>438</v>
      </c>
      <c r="AE421" s="32" t="s">
        <v>439</v>
      </c>
    </row>
    <row r="422" spans="1:31" s="46" customFormat="1" ht="20.25" thickBot="1" x14ac:dyDescent="0.5">
      <c r="D422" s="46">
        <v>3</v>
      </c>
      <c r="E422" s="91"/>
      <c r="F422" s="91"/>
      <c r="G422" s="46">
        <v>4729.2</v>
      </c>
      <c r="H422" s="46">
        <v>1182.3</v>
      </c>
      <c r="I422" s="46">
        <v>1900</v>
      </c>
      <c r="J422" s="59">
        <f t="shared" si="63"/>
        <v>2246370</v>
      </c>
      <c r="R422" s="47">
        <f t="shared" si="64"/>
        <v>0</v>
      </c>
      <c r="U422" s="47">
        <f t="shared" si="69"/>
        <v>0</v>
      </c>
      <c r="V422" s="47">
        <f t="shared" si="65"/>
        <v>0</v>
      </c>
      <c r="W422" s="64">
        <f t="shared" si="66"/>
        <v>2246370</v>
      </c>
      <c r="X422" s="64">
        <f t="shared" si="67"/>
        <v>2246370</v>
      </c>
      <c r="Z422" s="64">
        <f t="shared" si="68"/>
        <v>2246370</v>
      </c>
      <c r="AA422" s="48">
        <v>0.3</v>
      </c>
      <c r="AB422" s="46" t="s">
        <v>438</v>
      </c>
      <c r="AC422" s="46" t="s">
        <v>439</v>
      </c>
      <c r="AD422" s="82"/>
      <c r="AE422" s="82"/>
    </row>
    <row r="423" spans="1:31" x14ac:dyDescent="0.45">
      <c r="A423" s="32">
        <v>135</v>
      </c>
      <c r="B423" s="32" t="s">
        <v>143</v>
      </c>
      <c r="C423" s="32">
        <v>30692</v>
      </c>
      <c r="D423" s="32">
        <v>3</v>
      </c>
      <c r="G423" s="32">
        <f t="shared" si="61"/>
        <v>0</v>
      </c>
      <c r="H423" s="32">
        <v>609.70000000000005</v>
      </c>
      <c r="I423" s="32">
        <v>1000</v>
      </c>
      <c r="J423" s="58">
        <f t="shared" si="63"/>
        <v>609700</v>
      </c>
      <c r="P423" s="32">
        <v>100</v>
      </c>
      <c r="R423" s="39">
        <f t="shared" si="64"/>
        <v>0</v>
      </c>
      <c r="U423" s="39">
        <f t="shared" si="69"/>
        <v>0</v>
      </c>
      <c r="V423" s="39">
        <f t="shared" si="65"/>
        <v>0</v>
      </c>
      <c r="W423" s="63">
        <f t="shared" si="66"/>
        <v>609700</v>
      </c>
      <c r="X423" s="63">
        <f t="shared" si="67"/>
        <v>609700</v>
      </c>
      <c r="Z423" s="63">
        <f t="shared" si="68"/>
        <v>609700</v>
      </c>
      <c r="AA423" s="38">
        <v>0.3</v>
      </c>
      <c r="AB423" s="32" t="s">
        <v>440</v>
      </c>
      <c r="AD423" s="32"/>
    </row>
    <row r="424" spans="1:31" x14ac:dyDescent="0.45">
      <c r="A424" s="32">
        <v>136</v>
      </c>
      <c r="B424" s="32" t="s">
        <v>143</v>
      </c>
      <c r="C424" s="32">
        <v>30705</v>
      </c>
      <c r="D424" s="32">
        <v>3</v>
      </c>
      <c r="E424" s="89">
        <v>8</v>
      </c>
      <c r="F424" s="89">
        <v>14</v>
      </c>
      <c r="G424" s="32">
        <f t="shared" si="61"/>
        <v>112</v>
      </c>
      <c r="H424" s="32">
        <f t="shared" si="60"/>
        <v>28</v>
      </c>
      <c r="I424" s="32">
        <v>470</v>
      </c>
      <c r="J424" s="58">
        <f t="shared" si="63"/>
        <v>13160</v>
      </c>
      <c r="K424" s="32">
        <v>1</v>
      </c>
      <c r="L424" s="32" t="s">
        <v>204</v>
      </c>
      <c r="M424" s="32" t="s">
        <v>146</v>
      </c>
      <c r="N424" s="32" t="s">
        <v>241</v>
      </c>
      <c r="O424" s="32">
        <f t="shared" si="62"/>
        <v>112</v>
      </c>
      <c r="P424" s="32">
        <v>100</v>
      </c>
      <c r="Q424" s="32">
        <v>6550</v>
      </c>
      <c r="R424" s="39">
        <f t="shared" si="64"/>
        <v>733600</v>
      </c>
      <c r="S424" s="32">
        <v>10</v>
      </c>
      <c r="T424" s="32">
        <v>10</v>
      </c>
      <c r="U424" s="39">
        <f t="shared" si="69"/>
        <v>73360</v>
      </c>
      <c r="V424" s="39">
        <f t="shared" si="65"/>
        <v>660240</v>
      </c>
      <c r="W424" s="63">
        <f t="shared" si="66"/>
        <v>673400</v>
      </c>
      <c r="X424" s="63">
        <f t="shared" si="67"/>
        <v>673400</v>
      </c>
      <c r="Z424" s="63">
        <f t="shared" si="68"/>
        <v>673400</v>
      </c>
      <c r="AA424" s="38">
        <v>0.3</v>
      </c>
      <c r="AB424" s="32" t="s">
        <v>440</v>
      </c>
      <c r="AD424" s="32" t="s">
        <v>440</v>
      </c>
    </row>
    <row r="425" spans="1:31" x14ac:dyDescent="0.45">
      <c r="D425" s="32">
        <v>3</v>
      </c>
      <c r="G425" s="32">
        <v>13594</v>
      </c>
      <c r="H425" s="32">
        <v>3398.5</v>
      </c>
      <c r="I425" s="32">
        <v>470</v>
      </c>
      <c r="J425" s="58">
        <f t="shared" si="63"/>
        <v>1597295</v>
      </c>
      <c r="R425" s="39">
        <f t="shared" si="64"/>
        <v>0</v>
      </c>
      <c r="U425" s="39">
        <f t="shared" si="69"/>
        <v>0</v>
      </c>
      <c r="V425" s="39">
        <f t="shared" si="65"/>
        <v>0</v>
      </c>
      <c r="W425" s="63">
        <f t="shared" si="66"/>
        <v>1597295</v>
      </c>
      <c r="X425" s="63">
        <f t="shared" si="67"/>
        <v>1597295</v>
      </c>
      <c r="Z425" s="63">
        <f t="shared" si="68"/>
        <v>1597295</v>
      </c>
      <c r="AA425" s="38">
        <v>0.3</v>
      </c>
      <c r="AB425" s="32" t="s">
        <v>440</v>
      </c>
    </row>
    <row r="426" spans="1:31" x14ac:dyDescent="0.45">
      <c r="A426" s="32">
        <v>137</v>
      </c>
      <c r="B426" s="94" t="s">
        <v>228</v>
      </c>
      <c r="C426" s="32">
        <v>3122</v>
      </c>
      <c r="D426" s="32">
        <v>3</v>
      </c>
      <c r="G426" s="32">
        <f t="shared" si="61"/>
        <v>0</v>
      </c>
      <c r="H426" s="32">
        <v>22</v>
      </c>
      <c r="I426" s="32">
        <v>150</v>
      </c>
      <c r="J426" s="58">
        <f t="shared" si="63"/>
        <v>3300</v>
      </c>
      <c r="R426" s="39">
        <f t="shared" si="64"/>
        <v>0</v>
      </c>
      <c r="U426" s="39">
        <f t="shared" si="69"/>
        <v>0</v>
      </c>
      <c r="V426" s="39">
        <f t="shared" si="65"/>
        <v>0</v>
      </c>
      <c r="W426" s="63">
        <f t="shared" si="66"/>
        <v>3300</v>
      </c>
      <c r="X426" s="63">
        <f t="shared" si="67"/>
        <v>3300</v>
      </c>
      <c r="Z426" s="63">
        <f t="shared" si="68"/>
        <v>3300</v>
      </c>
      <c r="AA426" s="38">
        <v>0.3</v>
      </c>
      <c r="AB426" s="32" t="s">
        <v>440</v>
      </c>
      <c r="AD426" s="32" t="s">
        <v>440</v>
      </c>
    </row>
    <row r="427" spans="1:31" x14ac:dyDescent="0.45">
      <c r="B427" s="94" t="s">
        <v>228</v>
      </c>
      <c r="C427" s="32">
        <v>3123</v>
      </c>
      <c r="D427" s="32">
        <v>3</v>
      </c>
      <c r="G427" s="32">
        <f t="shared" si="61"/>
        <v>0</v>
      </c>
      <c r="H427" s="32">
        <v>21</v>
      </c>
      <c r="I427" s="32">
        <v>150</v>
      </c>
      <c r="J427" s="58">
        <f t="shared" si="63"/>
        <v>3150</v>
      </c>
      <c r="R427" s="39">
        <f t="shared" si="64"/>
        <v>0</v>
      </c>
      <c r="U427" s="39">
        <f t="shared" si="69"/>
        <v>0</v>
      </c>
      <c r="V427" s="39">
        <f t="shared" si="65"/>
        <v>0</v>
      </c>
      <c r="W427" s="63">
        <f t="shared" si="66"/>
        <v>3150</v>
      </c>
      <c r="X427" s="63">
        <f t="shared" si="67"/>
        <v>3150</v>
      </c>
      <c r="Z427" s="63">
        <f t="shared" si="68"/>
        <v>3150</v>
      </c>
      <c r="AA427" s="38">
        <v>0.3</v>
      </c>
      <c r="AB427" s="32" t="s">
        <v>440</v>
      </c>
    </row>
    <row r="428" spans="1:31" x14ac:dyDescent="0.45">
      <c r="B428" s="94" t="s">
        <v>228</v>
      </c>
      <c r="C428" s="32">
        <v>3124</v>
      </c>
      <c r="D428" s="32">
        <v>3</v>
      </c>
      <c r="G428" s="32">
        <f t="shared" si="61"/>
        <v>0</v>
      </c>
      <c r="H428" s="32">
        <v>21</v>
      </c>
      <c r="I428" s="32">
        <v>150</v>
      </c>
      <c r="J428" s="58">
        <f t="shared" si="63"/>
        <v>3150</v>
      </c>
      <c r="R428" s="39">
        <f t="shared" si="64"/>
        <v>0</v>
      </c>
      <c r="U428" s="39">
        <f t="shared" si="69"/>
        <v>0</v>
      </c>
      <c r="V428" s="39">
        <f t="shared" si="65"/>
        <v>0</v>
      </c>
      <c r="W428" s="63">
        <f t="shared" si="66"/>
        <v>3150</v>
      </c>
      <c r="X428" s="63">
        <f t="shared" si="67"/>
        <v>3150</v>
      </c>
      <c r="Z428" s="63">
        <f t="shared" si="68"/>
        <v>3150</v>
      </c>
      <c r="AA428" s="38">
        <v>0.3</v>
      </c>
      <c r="AB428" s="32" t="s">
        <v>440</v>
      </c>
    </row>
    <row r="429" spans="1:31" x14ac:dyDescent="0.45">
      <c r="B429" s="94" t="s">
        <v>228</v>
      </c>
      <c r="C429" s="32">
        <v>3125</v>
      </c>
      <c r="D429" s="32">
        <v>3</v>
      </c>
      <c r="G429" s="32">
        <f t="shared" si="61"/>
        <v>0</v>
      </c>
      <c r="H429" s="32">
        <v>21</v>
      </c>
      <c r="I429" s="32">
        <v>150</v>
      </c>
      <c r="J429" s="58">
        <f t="shared" si="63"/>
        <v>3150</v>
      </c>
      <c r="R429" s="39">
        <f t="shared" si="64"/>
        <v>0</v>
      </c>
      <c r="U429" s="39">
        <f t="shared" si="69"/>
        <v>0</v>
      </c>
      <c r="V429" s="39">
        <f t="shared" si="65"/>
        <v>0</v>
      </c>
      <c r="W429" s="63">
        <f t="shared" si="66"/>
        <v>3150</v>
      </c>
      <c r="X429" s="63">
        <f t="shared" si="67"/>
        <v>3150</v>
      </c>
      <c r="Z429" s="63">
        <f t="shared" si="68"/>
        <v>3150</v>
      </c>
      <c r="AA429" s="38">
        <v>0.3</v>
      </c>
      <c r="AB429" s="32" t="s">
        <v>440</v>
      </c>
    </row>
    <row r="430" spans="1:31" s="46" customFormat="1" ht="20.25" thickBot="1" x14ac:dyDescent="0.5">
      <c r="B430" s="95" t="s">
        <v>228</v>
      </c>
      <c r="C430" s="46">
        <v>3126</v>
      </c>
      <c r="D430" s="46">
        <v>3</v>
      </c>
      <c r="E430" s="91">
        <v>9</v>
      </c>
      <c r="F430" s="91">
        <v>15</v>
      </c>
      <c r="G430" s="46">
        <f t="shared" si="61"/>
        <v>135</v>
      </c>
      <c r="H430" s="46">
        <v>21</v>
      </c>
      <c r="I430" s="46">
        <v>150</v>
      </c>
      <c r="J430" s="59">
        <f t="shared" si="63"/>
        <v>3150</v>
      </c>
      <c r="K430" s="46">
        <v>1</v>
      </c>
      <c r="L430" s="46" t="s">
        <v>204</v>
      </c>
      <c r="M430" s="46" t="s">
        <v>146</v>
      </c>
      <c r="N430" s="46" t="s">
        <v>241</v>
      </c>
      <c r="O430" s="46">
        <v>135</v>
      </c>
      <c r="P430" s="46">
        <v>100</v>
      </c>
      <c r="Q430" s="46">
        <v>6550</v>
      </c>
      <c r="R430" s="47">
        <f t="shared" si="64"/>
        <v>884250</v>
      </c>
      <c r="S430" s="46">
        <v>30</v>
      </c>
      <c r="T430" s="46">
        <v>50</v>
      </c>
      <c r="U430" s="47">
        <f t="shared" si="69"/>
        <v>442125</v>
      </c>
      <c r="V430" s="47">
        <f t="shared" si="65"/>
        <v>442125</v>
      </c>
      <c r="W430" s="64">
        <f t="shared" si="66"/>
        <v>445275</v>
      </c>
      <c r="X430" s="64">
        <f t="shared" si="67"/>
        <v>445275</v>
      </c>
      <c r="Z430" s="64">
        <f t="shared" si="68"/>
        <v>445275</v>
      </c>
      <c r="AA430" s="48">
        <v>0.3</v>
      </c>
      <c r="AB430" s="46" t="s">
        <v>440</v>
      </c>
      <c r="AD430" s="82"/>
      <c r="AE430" s="82"/>
    </row>
    <row r="431" spans="1:31" x14ac:dyDescent="0.45">
      <c r="A431" s="32">
        <v>138</v>
      </c>
      <c r="B431" s="32" t="s">
        <v>143</v>
      </c>
      <c r="C431" s="32">
        <v>1836</v>
      </c>
      <c r="D431" s="32">
        <v>3</v>
      </c>
      <c r="E431" s="89">
        <v>6</v>
      </c>
      <c r="F431" s="89">
        <v>38</v>
      </c>
      <c r="G431" s="32">
        <f t="shared" si="61"/>
        <v>228</v>
      </c>
      <c r="H431" s="32">
        <f t="shared" ref="H431:H492" si="70">G431/4</f>
        <v>57</v>
      </c>
      <c r="I431" s="32">
        <v>150</v>
      </c>
      <c r="J431" s="58">
        <f t="shared" si="63"/>
        <v>8550</v>
      </c>
      <c r="K431" s="32">
        <v>1</v>
      </c>
      <c r="L431" s="32" t="s">
        <v>200</v>
      </c>
      <c r="M431" s="32" t="s">
        <v>146</v>
      </c>
      <c r="N431" s="32" t="s">
        <v>201</v>
      </c>
      <c r="O431" s="32">
        <f t="shared" si="62"/>
        <v>228</v>
      </c>
      <c r="P431" s="32">
        <v>100</v>
      </c>
      <c r="Q431" s="32">
        <v>6650</v>
      </c>
      <c r="R431" s="39">
        <f t="shared" si="64"/>
        <v>1516200</v>
      </c>
      <c r="S431" s="32">
        <v>20</v>
      </c>
      <c r="T431" s="32">
        <v>30</v>
      </c>
      <c r="U431" s="39">
        <f t="shared" si="69"/>
        <v>454860</v>
      </c>
      <c r="V431" s="39">
        <f t="shared" si="65"/>
        <v>1061340</v>
      </c>
      <c r="W431" s="63">
        <f t="shared" si="66"/>
        <v>1069890</v>
      </c>
      <c r="X431" s="63">
        <f t="shared" si="67"/>
        <v>1069890</v>
      </c>
      <c r="Z431" s="63">
        <f t="shared" si="68"/>
        <v>1069890</v>
      </c>
      <c r="AA431" s="38">
        <v>0.3</v>
      </c>
      <c r="AB431" s="32" t="s">
        <v>442</v>
      </c>
      <c r="AC431" s="32" t="s">
        <v>443</v>
      </c>
      <c r="AD431" s="32" t="s">
        <v>442</v>
      </c>
      <c r="AE431" s="32" t="s">
        <v>443</v>
      </c>
    </row>
    <row r="432" spans="1:31" x14ac:dyDescent="0.45">
      <c r="D432" s="32">
        <v>3</v>
      </c>
      <c r="E432" s="89">
        <v>20</v>
      </c>
      <c r="F432" s="89">
        <v>30</v>
      </c>
      <c r="G432" s="32">
        <f t="shared" ref="G432:G495" si="71">E432*F432</f>
        <v>600</v>
      </c>
      <c r="H432" s="32">
        <f t="shared" si="70"/>
        <v>150</v>
      </c>
      <c r="I432" s="32">
        <v>150</v>
      </c>
      <c r="J432" s="58">
        <f t="shared" si="63"/>
        <v>22500</v>
      </c>
      <c r="K432" s="32">
        <v>2</v>
      </c>
      <c r="L432" s="32" t="s">
        <v>274</v>
      </c>
      <c r="M432" s="32" t="s">
        <v>146</v>
      </c>
      <c r="N432" s="32" t="s">
        <v>201</v>
      </c>
      <c r="O432" s="32">
        <f t="shared" si="62"/>
        <v>600</v>
      </c>
      <c r="P432" s="32">
        <v>100</v>
      </c>
      <c r="Q432" s="32">
        <v>450</v>
      </c>
      <c r="R432" s="39">
        <f t="shared" si="64"/>
        <v>270000</v>
      </c>
      <c r="S432" s="32">
        <v>20</v>
      </c>
      <c r="T432" s="32">
        <v>30</v>
      </c>
      <c r="U432" s="39">
        <f t="shared" si="69"/>
        <v>81000</v>
      </c>
      <c r="V432" s="39">
        <f t="shared" si="65"/>
        <v>189000</v>
      </c>
      <c r="W432" s="63">
        <f t="shared" si="66"/>
        <v>211500</v>
      </c>
      <c r="X432" s="63">
        <f t="shared" si="67"/>
        <v>211500</v>
      </c>
      <c r="Z432" s="63">
        <f t="shared" si="68"/>
        <v>211500</v>
      </c>
      <c r="AA432" s="38">
        <v>0.3</v>
      </c>
      <c r="AB432" s="32" t="s">
        <v>442</v>
      </c>
      <c r="AC432" s="32" t="s">
        <v>443</v>
      </c>
      <c r="AD432" s="32" t="s">
        <v>442</v>
      </c>
      <c r="AE432" s="32" t="s">
        <v>443</v>
      </c>
    </row>
    <row r="433" spans="1:31" x14ac:dyDescent="0.45">
      <c r="D433" s="32">
        <v>3</v>
      </c>
      <c r="E433" s="89">
        <v>33</v>
      </c>
      <c r="F433" s="89">
        <v>47</v>
      </c>
      <c r="G433" s="32">
        <f t="shared" si="71"/>
        <v>1551</v>
      </c>
      <c r="H433" s="32">
        <f t="shared" si="70"/>
        <v>387.75</v>
      </c>
      <c r="I433" s="32">
        <v>150</v>
      </c>
      <c r="J433" s="58">
        <f t="shared" si="63"/>
        <v>58162.5</v>
      </c>
      <c r="K433" s="32">
        <v>3</v>
      </c>
      <c r="L433" s="32" t="s">
        <v>223</v>
      </c>
      <c r="M433" s="32" t="s">
        <v>146</v>
      </c>
      <c r="N433" s="32" t="s">
        <v>201</v>
      </c>
      <c r="O433" s="32">
        <f t="shared" si="62"/>
        <v>1551</v>
      </c>
      <c r="P433" s="32">
        <v>100</v>
      </c>
      <c r="Q433" s="32">
        <v>6000</v>
      </c>
      <c r="R433" s="39">
        <f t="shared" si="64"/>
        <v>9306000</v>
      </c>
      <c r="S433" s="32">
        <v>20</v>
      </c>
      <c r="T433" s="32">
        <v>30</v>
      </c>
      <c r="U433" s="39">
        <f t="shared" si="69"/>
        <v>2791800</v>
      </c>
      <c r="V433" s="39">
        <f t="shared" si="65"/>
        <v>6514200</v>
      </c>
      <c r="W433" s="63">
        <f t="shared" si="66"/>
        <v>6572362.5</v>
      </c>
      <c r="X433" s="63">
        <f t="shared" si="67"/>
        <v>6572362.5</v>
      </c>
      <c r="Z433" s="63">
        <f t="shared" si="68"/>
        <v>6572362.5</v>
      </c>
      <c r="AA433" s="38">
        <v>0.3</v>
      </c>
      <c r="AB433" s="32" t="s">
        <v>442</v>
      </c>
      <c r="AC433" s="32" t="s">
        <v>443</v>
      </c>
      <c r="AD433" s="32" t="s">
        <v>442</v>
      </c>
      <c r="AE433" s="32" t="s">
        <v>443</v>
      </c>
    </row>
    <row r="434" spans="1:31" x14ac:dyDescent="0.45">
      <c r="D434" s="32">
        <v>3</v>
      </c>
      <c r="E434" s="89">
        <v>30</v>
      </c>
      <c r="F434" s="89">
        <v>24</v>
      </c>
      <c r="G434" s="32">
        <f t="shared" si="71"/>
        <v>720</v>
      </c>
      <c r="H434" s="32">
        <f t="shared" si="70"/>
        <v>180</v>
      </c>
      <c r="I434" s="32">
        <v>150</v>
      </c>
      <c r="J434" s="58">
        <f t="shared" si="63"/>
        <v>27000</v>
      </c>
      <c r="K434" s="32">
        <v>4</v>
      </c>
      <c r="L434" s="32" t="s">
        <v>274</v>
      </c>
      <c r="M434" s="32" t="s">
        <v>146</v>
      </c>
      <c r="N434" s="32" t="s">
        <v>201</v>
      </c>
      <c r="O434" s="32">
        <f t="shared" si="62"/>
        <v>720</v>
      </c>
      <c r="P434" s="32">
        <v>100</v>
      </c>
      <c r="Q434" s="32">
        <v>450</v>
      </c>
      <c r="R434" s="39">
        <f t="shared" si="64"/>
        <v>324000</v>
      </c>
      <c r="S434" s="32">
        <v>20</v>
      </c>
      <c r="T434" s="32">
        <v>30</v>
      </c>
      <c r="U434" s="39">
        <f t="shared" si="69"/>
        <v>97200</v>
      </c>
      <c r="V434" s="39">
        <f t="shared" si="65"/>
        <v>226800</v>
      </c>
      <c r="W434" s="63">
        <f t="shared" si="66"/>
        <v>253800</v>
      </c>
      <c r="X434" s="63">
        <f t="shared" si="67"/>
        <v>253800</v>
      </c>
      <c r="Z434" s="63">
        <f t="shared" si="68"/>
        <v>253800</v>
      </c>
      <c r="AA434" s="38">
        <v>0.3</v>
      </c>
      <c r="AB434" s="32" t="s">
        <v>442</v>
      </c>
      <c r="AC434" s="32" t="s">
        <v>443</v>
      </c>
      <c r="AD434" s="32" t="s">
        <v>442</v>
      </c>
      <c r="AE434" s="32" t="s">
        <v>443</v>
      </c>
    </row>
    <row r="435" spans="1:31" x14ac:dyDescent="0.45">
      <c r="D435" s="32">
        <v>3</v>
      </c>
      <c r="E435" s="89">
        <v>18</v>
      </c>
      <c r="F435" s="89">
        <v>40</v>
      </c>
      <c r="G435" s="32">
        <f t="shared" si="71"/>
        <v>720</v>
      </c>
      <c r="H435" s="32">
        <f t="shared" si="70"/>
        <v>180</v>
      </c>
      <c r="I435" s="32">
        <v>150</v>
      </c>
      <c r="J435" s="58">
        <f t="shared" si="63"/>
        <v>27000</v>
      </c>
      <c r="K435" s="32">
        <v>5</v>
      </c>
      <c r="L435" s="32" t="s">
        <v>380</v>
      </c>
      <c r="M435" s="32" t="s">
        <v>146</v>
      </c>
      <c r="N435" s="32" t="s">
        <v>201</v>
      </c>
      <c r="O435" s="32">
        <f t="shared" si="62"/>
        <v>720</v>
      </c>
      <c r="P435" s="32">
        <v>100</v>
      </c>
      <c r="Q435" s="32">
        <v>3300</v>
      </c>
      <c r="R435" s="39">
        <f t="shared" si="64"/>
        <v>2376000</v>
      </c>
      <c r="S435" s="32">
        <v>20</v>
      </c>
      <c r="T435" s="32">
        <v>30</v>
      </c>
      <c r="U435" s="39">
        <f t="shared" si="69"/>
        <v>712800</v>
      </c>
      <c r="V435" s="39">
        <f t="shared" si="65"/>
        <v>1663200</v>
      </c>
      <c r="W435" s="63">
        <f t="shared" si="66"/>
        <v>1690200</v>
      </c>
      <c r="X435" s="63">
        <f t="shared" si="67"/>
        <v>1690200</v>
      </c>
      <c r="Z435" s="63">
        <f t="shared" si="68"/>
        <v>1690200</v>
      </c>
      <c r="AA435" s="38">
        <v>0.3</v>
      </c>
      <c r="AB435" s="32" t="s">
        <v>442</v>
      </c>
      <c r="AC435" s="32" t="s">
        <v>443</v>
      </c>
      <c r="AD435" s="32" t="s">
        <v>442</v>
      </c>
      <c r="AE435" s="32" t="s">
        <v>443</v>
      </c>
    </row>
    <row r="436" spans="1:31" x14ac:dyDescent="0.45">
      <c r="G436" s="32">
        <v>5541</v>
      </c>
      <c r="H436" s="32">
        <v>1385.25</v>
      </c>
      <c r="I436" s="32">
        <v>150</v>
      </c>
      <c r="J436" s="58">
        <f t="shared" si="63"/>
        <v>207787.5</v>
      </c>
      <c r="R436" s="39">
        <f t="shared" si="64"/>
        <v>0</v>
      </c>
      <c r="U436" s="39">
        <f t="shared" si="69"/>
        <v>0</v>
      </c>
      <c r="V436" s="39">
        <f t="shared" si="65"/>
        <v>0</v>
      </c>
      <c r="W436" s="63">
        <f t="shared" si="66"/>
        <v>207787.5</v>
      </c>
      <c r="X436" s="63">
        <f t="shared" si="67"/>
        <v>207787.5</v>
      </c>
      <c r="Z436" s="63">
        <f t="shared" si="68"/>
        <v>207787.5</v>
      </c>
      <c r="AA436" s="38">
        <v>0.3</v>
      </c>
      <c r="AB436" s="32" t="s">
        <v>442</v>
      </c>
      <c r="AC436" s="32" t="s">
        <v>443</v>
      </c>
    </row>
    <row r="437" spans="1:31" x14ac:dyDescent="0.45">
      <c r="A437" s="32">
        <v>139</v>
      </c>
      <c r="B437" s="32" t="s">
        <v>143</v>
      </c>
      <c r="C437" s="32">
        <v>2440</v>
      </c>
      <c r="D437" s="32">
        <v>3</v>
      </c>
      <c r="G437" s="32">
        <f t="shared" si="71"/>
        <v>0</v>
      </c>
      <c r="H437" s="32">
        <f t="shared" si="70"/>
        <v>0</v>
      </c>
      <c r="I437" s="32">
        <v>2200</v>
      </c>
      <c r="J437" s="58">
        <f t="shared" si="63"/>
        <v>0</v>
      </c>
      <c r="K437" s="32">
        <v>1</v>
      </c>
      <c r="L437" s="32" t="s">
        <v>444</v>
      </c>
      <c r="M437" s="32" t="s">
        <v>146</v>
      </c>
      <c r="O437" s="32">
        <f t="shared" si="62"/>
        <v>0</v>
      </c>
      <c r="P437" s="32">
        <v>100</v>
      </c>
      <c r="R437" s="39">
        <f t="shared" si="64"/>
        <v>0</v>
      </c>
      <c r="U437" s="39">
        <f t="shared" si="69"/>
        <v>0</v>
      </c>
      <c r="V437" s="39">
        <f t="shared" si="65"/>
        <v>0</v>
      </c>
      <c r="W437" s="63">
        <f t="shared" si="66"/>
        <v>0</v>
      </c>
      <c r="X437" s="63">
        <f t="shared" si="67"/>
        <v>0</v>
      </c>
      <c r="Z437" s="63">
        <f t="shared" si="68"/>
        <v>0</v>
      </c>
    </row>
    <row r="438" spans="1:31" x14ac:dyDescent="0.45">
      <c r="E438" s="89">
        <v>8</v>
      </c>
      <c r="F438" s="89">
        <v>10</v>
      </c>
      <c r="G438" s="32">
        <f t="shared" si="71"/>
        <v>80</v>
      </c>
      <c r="H438" s="32">
        <f t="shared" si="70"/>
        <v>20</v>
      </c>
      <c r="I438" s="32">
        <v>2200</v>
      </c>
      <c r="J438" s="58">
        <f t="shared" si="63"/>
        <v>44000</v>
      </c>
      <c r="L438" s="32" t="s">
        <v>445</v>
      </c>
      <c r="M438" s="32" t="s">
        <v>146</v>
      </c>
      <c r="N438" s="32" t="s">
        <v>201</v>
      </c>
      <c r="O438" s="32">
        <f t="shared" si="62"/>
        <v>80</v>
      </c>
      <c r="P438" s="32">
        <v>100</v>
      </c>
      <c r="Q438" s="32">
        <v>8900</v>
      </c>
      <c r="R438" s="39">
        <f t="shared" si="64"/>
        <v>712000</v>
      </c>
      <c r="S438" s="32">
        <v>20</v>
      </c>
      <c r="T438" s="32">
        <v>30</v>
      </c>
      <c r="U438" s="39">
        <f t="shared" si="69"/>
        <v>213600</v>
      </c>
      <c r="V438" s="39">
        <f t="shared" si="65"/>
        <v>498400</v>
      </c>
      <c r="W438" s="63">
        <f t="shared" si="66"/>
        <v>542400</v>
      </c>
      <c r="X438" s="63">
        <f t="shared" si="67"/>
        <v>542400</v>
      </c>
      <c r="Z438" s="63">
        <f t="shared" si="68"/>
        <v>542400</v>
      </c>
      <c r="AA438" s="38">
        <v>0.3</v>
      </c>
      <c r="AB438" s="32" t="s">
        <v>442</v>
      </c>
      <c r="AC438" s="32" t="s">
        <v>443</v>
      </c>
      <c r="AD438" s="32" t="s">
        <v>442</v>
      </c>
      <c r="AE438" s="32" t="s">
        <v>443</v>
      </c>
    </row>
    <row r="439" spans="1:31" x14ac:dyDescent="0.45">
      <c r="E439" s="89">
        <v>8</v>
      </c>
      <c r="F439" s="89">
        <v>10</v>
      </c>
      <c r="G439" s="32">
        <f t="shared" si="71"/>
        <v>80</v>
      </c>
      <c r="H439" s="32">
        <f t="shared" si="70"/>
        <v>20</v>
      </c>
      <c r="I439" s="32">
        <v>2200</v>
      </c>
      <c r="J439" s="58">
        <f t="shared" si="63"/>
        <v>44000</v>
      </c>
      <c r="L439" s="32" t="s">
        <v>446</v>
      </c>
      <c r="M439" s="32" t="s">
        <v>146</v>
      </c>
      <c r="N439" s="32" t="s">
        <v>241</v>
      </c>
      <c r="O439" s="32">
        <f t="shared" si="62"/>
        <v>80</v>
      </c>
      <c r="P439" s="32">
        <v>100</v>
      </c>
      <c r="Q439" s="32">
        <v>6650</v>
      </c>
      <c r="R439" s="39">
        <f t="shared" si="64"/>
        <v>532000</v>
      </c>
      <c r="S439" s="32">
        <v>20</v>
      </c>
      <c r="T439" s="32">
        <v>30</v>
      </c>
      <c r="U439" s="39">
        <f t="shared" si="69"/>
        <v>159600</v>
      </c>
      <c r="V439" s="39">
        <f t="shared" si="65"/>
        <v>372400</v>
      </c>
      <c r="W439" s="63">
        <f t="shared" si="66"/>
        <v>416400</v>
      </c>
      <c r="X439" s="63">
        <f t="shared" si="67"/>
        <v>416400</v>
      </c>
      <c r="Z439" s="63">
        <f t="shared" si="68"/>
        <v>416400</v>
      </c>
      <c r="AA439" s="38">
        <v>0.3</v>
      </c>
      <c r="AB439" s="32" t="s">
        <v>442</v>
      </c>
      <c r="AC439" s="32" t="s">
        <v>443</v>
      </c>
      <c r="AD439" s="32" t="s">
        <v>442</v>
      </c>
      <c r="AE439" s="32" t="s">
        <v>443</v>
      </c>
    </row>
    <row r="440" spans="1:31" x14ac:dyDescent="0.45">
      <c r="G440" s="32">
        <f t="shared" si="71"/>
        <v>0</v>
      </c>
      <c r="H440" s="32">
        <f t="shared" si="70"/>
        <v>0</v>
      </c>
      <c r="J440" s="58">
        <f t="shared" si="63"/>
        <v>0</v>
      </c>
      <c r="L440" s="32" t="s">
        <v>416</v>
      </c>
      <c r="M440" s="32" t="s">
        <v>146</v>
      </c>
      <c r="N440" s="32" t="s">
        <v>241</v>
      </c>
      <c r="O440" s="32">
        <v>160</v>
      </c>
      <c r="P440" s="32">
        <v>100</v>
      </c>
      <c r="Q440" s="32">
        <v>6650</v>
      </c>
      <c r="R440" s="39">
        <f t="shared" si="64"/>
        <v>1064000</v>
      </c>
      <c r="S440" s="32">
        <v>20</v>
      </c>
      <c r="T440" s="32">
        <v>30</v>
      </c>
      <c r="U440" s="39">
        <f t="shared" si="69"/>
        <v>319200</v>
      </c>
      <c r="V440" s="39">
        <f t="shared" si="65"/>
        <v>744800</v>
      </c>
      <c r="W440" s="63">
        <f t="shared" si="66"/>
        <v>744800</v>
      </c>
      <c r="X440" s="63">
        <f t="shared" si="67"/>
        <v>744800</v>
      </c>
      <c r="Z440" s="63">
        <f t="shared" si="68"/>
        <v>744800</v>
      </c>
      <c r="AA440" s="38">
        <v>0.3</v>
      </c>
      <c r="AB440" s="32" t="s">
        <v>442</v>
      </c>
      <c r="AC440" s="32" t="s">
        <v>443</v>
      </c>
      <c r="AD440" s="32" t="s">
        <v>442</v>
      </c>
      <c r="AE440" s="32" t="s">
        <v>443</v>
      </c>
    </row>
    <row r="441" spans="1:31" x14ac:dyDescent="0.45">
      <c r="D441" s="32">
        <v>3</v>
      </c>
      <c r="E441" s="89">
        <v>24</v>
      </c>
      <c r="F441" s="89">
        <v>30</v>
      </c>
      <c r="G441" s="32">
        <f t="shared" si="71"/>
        <v>720</v>
      </c>
      <c r="H441" s="32">
        <f t="shared" si="70"/>
        <v>180</v>
      </c>
      <c r="I441" s="32">
        <v>2200</v>
      </c>
      <c r="J441" s="58">
        <f t="shared" si="63"/>
        <v>396000</v>
      </c>
      <c r="K441" s="32">
        <v>2</v>
      </c>
      <c r="L441" s="32" t="s">
        <v>274</v>
      </c>
      <c r="M441" s="32" t="s">
        <v>146</v>
      </c>
      <c r="N441" s="32" t="s">
        <v>201</v>
      </c>
      <c r="O441" s="32">
        <f t="shared" ref="O441:O496" si="72">H441*4</f>
        <v>720</v>
      </c>
      <c r="P441" s="32">
        <v>100</v>
      </c>
      <c r="Q441" s="32">
        <v>450</v>
      </c>
      <c r="R441" s="39">
        <f t="shared" si="64"/>
        <v>324000</v>
      </c>
      <c r="S441" s="32">
        <v>20</v>
      </c>
      <c r="T441" s="32">
        <v>30</v>
      </c>
      <c r="U441" s="39">
        <f t="shared" si="69"/>
        <v>97200</v>
      </c>
      <c r="V441" s="39">
        <f t="shared" si="65"/>
        <v>226800</v>
      </c>
      <c r="W441" s="63">
        <f t="shared" si="66"/>
        <v>622800</v>
      </c>
      <c r="X441" s="63">
        <f t="shared" si="67"/>
        <v>622800</v>
      </c>
      <c r="Z441" s="63">
        <f t="shared" si="68"/>
        <v>622800</v>
      </c>
      <c r="AA441" s="38">
        <v>0.3</v>
      </c>
      <c r="AB441" s="32" t="s">
        <v>442</v>
      </c>
      <c r="AC441" s="32" t="s">
        <v>443</v>
      </c>
      <c r="AD441" s="32" t="s">
        <v>442</v>
      </c>
      <c r="AE441" s="32" t="s">
        <v>443</v>
      </c>
    </row>
    <row r="442" spans="1:31" s="46" customFormat="1" ht="20.25" thickBot="1" x14ac:dyDescent="0.5">
      <c r="E442" s="91"/>
      <c r="F442" s="91"/>
      <c r="G442" s="46">
        <v>5912</v>
      </c>
      <c r="H442" s="46">
        <v>1478</v>
      </c>
      <c r="I442" s="46">
        <v>2200</v>
      </c>
      <c r="J442" s="59">
        <f t="shared" si="63"/>
        <v>3251600</v>
      </c>
      <c r="R442" s="47">
        <f t="shared" si="64"/>
        <v>0</v>
      </c>
      <c r="U442" s="47">
        <f t="shared" si="69"/>
        <v>0</v>
      </c>
      <c r="V442" s="47">
        <f t="shared" si="65"/>
        <v>0</v>
      </c>
      <c r="W442" s="64">
        <f t="shared" si="66"/>
        <v>3251600</v>
      </c>
      <c r="X442" s="64">
        <f t="shared" si="67"/>
        <v>3251600</v>
      </c>
      <c r="Z442" s="64">
        <f t="shared" si="68"/>
        <v>3251600</v>
      </c>
      <c r="AA442" s="48">
        <v>0.3</v>
      </c>
      <c r="AB442" s="46" t="s">
        <v>442</v>
      </c>
      <c r="AC442" s="46" t="s">
        <v>443</v>
      </c>
      <c r="AD442" s="82"/>
      <c r="AE442" s="82"/>
    </row>
    <row r="443" spans="1:31" x14ac:dyDescent="0.45">
      <c r="A443" s="32">
        <v>140</v>
      </c>
      <c r="B443" s="32" t="s">
        <v>143</v>
      </c>
      <c r="C443" s="32">
        <v>1835</v>
      </c>
      <c r="D443" s="32">
        <v>3</v>
      </c>
      <c r="E443" s="89">
        <v>5</v>
      </c>
      <c r="F443" s="89">
        <v>20</v>
      </c>
      <c r="G443" s="32">
        <f t="shared" si="71"/>
        <v>100</v>
      </c>
      <c r="H443" s="32">
        <f t="shared" si="70"/>
        <v>25</v>
      </c>
      <c r="I443" s="32">
        <v>150</v>
      </c>
      <c r="J443" s="58">
        <f t="shared" si="63"/>
        <v>3750</v>
      </c>
      <c r="K443" s="32">
        <v>1</v>
      </c>
      <c r="L443" s="32" t="s">
        <v>200</v>
      </c>
      <c r="M443" s="32" t="s">
        <v>146</v>
      </c>
      <c r="N443" s="32" t="s">
        <v>201</v>
      </c>
      <c r="O443" s="32">
        <f t="shared" si="72"/>
        <v>100</v>
      </c>
      <c r="P443" s="32">
        <v>100</v>
      </c>
      <c r="Q443" s="32">
        <v>6650</v>
      </c>
      <c r="R443" s="39">
        <f t="shared" si="64"/>
        <v>665000</v>
      </c>
      <c r="S443" s="32">
        <v>20</v>
      </c>
      <c r="T443" s="32">
        <v>30</v>
      </c>
      <c r="U443" s="39">
        <f t="shared" si="69"/>
        <v>199500</v>
      </c>
      <c r="V443" s="39">
        <f t="shared" si="65"/>
        <v>465500</v>
      </c>
      <c r="W443" s="63">
        <f t="shared" si="66"/>
        <v>469250</v>
      </c>
      <c r="X443" s="63">
        <f t="shared" si="67"/>
        <v>469250</v>
      </c>
      <c r="Z443" s="63">
        <f t="shared" si="68"/>
        <v>469250</v>
      </c>
      <c r="AA443" s="38">
        <v>0.3</v>
      </c>
      <c r="AB443" s="32" t="s">
        <v>447</v>
      </c>
      <c r="AC443" s="32" t="s">
        <v>443</v>
      </c>
      <c r="AD443" s="32" t="s">
        <v>447</v>
      </c>
      <c r="AE443" s="32" t="s">
        <v>443</v>
      </c>
    </row>
    <row r="444" spans="1:31" x14ac:dyDescent="0.45">
      <c r="D444" s="32">
        <v>3</v>
      </c>
      <c r="E444" s="89">
        <v>5</v>
      </c>
      <c r="F444" s="89">
        <v>20</v>
      </c>
      <c r="G444" s="32">
        <f t="shared" si="71"/>
        <v>100</v>
      </c>
      <c r="H444" s="32">
        <f t="shared" si="70"/>
        <v>25</v>
      </c>
      <c r="I444" s="32">
        <v>150</v>
      </c>
      <c r="J444" s="58">
        <f t="shared" si="63"/>
        <v>3750</v>
      </c>
      <c r="K444" s="32">
        <v>2</v>
      </c>
      <c r="L444" s="32" t="s">
        <v>200</v>
      </c>
      <c r="M444" s="32" t="s">
        <v>146</v>
      </c>
      <c r="N444" s="32" t="s">
        <v>201</v>
      </c>
      <c r="O444" s="32">
        <f t="shared" si="72"/>
        <v>100</v>
      </c>
      <c r="P444" s="32">
        <v>100</v>
      </c>
      <c r="Q444" s="32">
        <v>6650</v>
      </c>
      <c r="R444" s="39">
        <f t="shared" si="64"/>
        <v>665000</v>
      </c>
      <c r="S444" s="32">
        <v>20</v>
      </c>
      <c r="T444" s="32">
        <v>30</v>
      </c>
      <c r="U444" s="39">
        <f t="shared" si="69"/>
        <v>199500</v>
      </c>
      <c r="V444" s="39">
        <f t="shared" si="65"/>
        <v>465500</v>
      </c>
      <c r="W444" s="63">
        <f t="shared" si="66"/>
        <v>469250</v>
      </c>
      <c r="X444" s="63">
        <f t="shared" si="67"/>
        <v>469250</v>
      </c>
      <c r="Z444" s="63">
        <f t="shared" si="68"/>
        <v>469250</v>
      </c>
      <c r="AA444" s="38">
        <v>0.3</v>
      </c>
      <c r="AB444" s="32" t="s">
        <v>447</v>
      </c>
      <c r="AC444" s="32" t="s">
        <v>443</v>
      </c>
      <c r="AD444" s="32" t="s">
        <v>447</v>
      </c>
      <c r="AE444" s="32" t="s">
        <v>443</v>
      </c>
    </row>
    <row r="445" spans="1:31" x14ac:dyDescent="0.45">
      <c r="D445" s="32">
        <v>3</v>
      </c>
      <c r="E445" s="89">
        <v>8</v>
      </c>
      <c r="F445" s="89">
        <v>20</v>
      </c>
      <c r="G445" s="32">
        <f t="shared" si="71"/>
        <v>160</v>
      </c>
      <c r="H445" s="32">
        <f t="shared" si="70"/>
        <v>40</v>
      </c>
      <c r="I445" s="32">
        <v>150</v>
      </c>
      <c r="J445" s="58">
        <f t="shared" si="63"/>
        <v>6000</v>
      </c>
      <c r="K445" s="32">
        <v>3</v>
      </c>
      <c r="L445" s="32" t="s">
        <v>200</v>
      </c>
      <c r="M445" s="32" t="s">
        <v>146</v>
      </c>
      <c r="N445" s="32" t="s">
        <v>201</v>
      </c>
      <c r="O445" s="32">
        <f t="shared" si="72"/>
        <v>160</v>
      </c>
      <c r="P445" s="32">
        <v>100</v>
      </c>
      <c r="Q445" s="32">
        <v>6650</v>
      </c>
      <c r="R445" s="39">
        <f t="shared" si="64"/>
        <v>1064000</v>
      </c>
      <c r="S445" s="32">
        <v>20</v>
      </c>
      <c r="T445" s="32">
        <v>30</v>
      </c>
      <c r="U445" s="39">
        <f t="shared" si="69"/>
        <v>319200</v>
      </c>
      <c r="V445" s="39">
        <f t="shared" si="65"/>
        <v>744800</v>
      </c>
      <c r="W445" s="63">
        <f t="shared" si="66"/>
        <v>750800</v>
      </c>
      <c r="X445" s="63">
        <f t="shared" si="67"/>
        <v>750800</v>
      </c>
      <c r="Z445" s="63">
        <f t="shared" si="68"/>
        <v>750800</v>
      </c>
      <c r="AA445" s="38">
        <v>0.3</v>
      </c>
      <c r="AB445" s="32" t="s">
        <v>447</v>
      </c>
      <c r="AC445" s="32" t="s">
        <v>443</v>
      </c>
      <c r="AD445" s="32" t="s">
        <v>447</v>
      </c>
      <c r="AE445" s="32" t="s">
        <v>443</v>
      </c>
    </row>
    <row r="446" spans="1:31" x14ac:dyDescent="0.45">
      <c r="D446" s="32">
        <v>3</v>
      </c>
      <c r="E446" s="89">
        <v>6</v>
      </c>
      <c r="F446" s="89">
        <v>45</v>
      </c>
      <c r="G446" s="32">
        <f t="shared" si="71"/>
        <v>270</v>
      </c>
      <c r="H446" s="32">
        <f t="shared" si="70"/>
        <v>67.5</v>
      </c>
      <c r="I446" s="32">
        <v>150</v>
      </c>
      <c r="J446" s="58">
        <f t="shared" si="63"/>
        <v>10125</v>
      </c>
      <c r="K446" s="32">
        <v>4</v>
      </c>
      <c r="L446" s="32" t="s">
        <v>200</v>
      </c>
      <c r="M446" s="32" t="s">
        <v>146</v>
      </c>
      <c r="N446" s="32" t="s">
        <v>201</v>
      </c>
      <c r="O446" s="32">
        <f t="shared" si="72"/>
        <v>270</v>
      </c>
      <c r="P446" s="32">
        <v>100</v>
      </c>
      <c r="Q446" s="32">
        <v>6650</v>
      </c>
      <c r="R446" s="39">
        <f t="shared" si="64"/>
        <v>1795500</v>
      </c>
      <c r="S446" s="32">
        <v>20</v>
      </c>
      <c r="T446" s="32">
        <v>30</v>
      </c>
      <c r="U446" s="39">
        <f t="shared" si="69"/>
        <v>538650</v>
      </c>
      <c r="V446" s="39">
        <f t="shared" si="65"/>
        <v>1256850</v>
      </c>
      <c r="W446" s="63">
        <f t="shared" si="66"/>
        <v>1266975</v>
      </c>
      <c r="X446" s="63">
        <f t="shared" si="67"/>
        <v>1266975</v>
      </c>
      <c r="Z446" s="63">
        <f t="shared" si="68"/>
        <v>1266975</v>
      </c>
      <c r="AA446" s="38">
        <v>0.3</v>
      </c>
      <c r="AB446" s="32" t="s">
        <v>447</v>
      </c>
      <c r="AC446" s="32" t="s">
        <v>443</v>
      </c>
      <c r="AD446" s="32" t="s">
        <v>447</v>
      </c>
      <c r="AE446" s="32" t="s">
        <v>443</v>
      </c>
    </row>
    <row r="447" spans="1:31" x14ac:dyDescent="0.45">
      <c r="D447" s="32">
        <v>3</v>
      </c>
      <c r="G447" s="32">
        <v>5454</v>
      </c>
      <c r="H447" s="32">
        <v>1363.5</v>
      </c>
      <c r="I447" s="32">
        <v>150</v>
      </c>
      <c r="J447" s="58">
        <f t="shared" si="63"/>
        <v>204525</v>
      </c>
      <c r="R447" s="39">
        <f t="shared" si="64"/>
        <v>0</v>
      </c>
      <c r="U447" s="39">
        <f t="shared" si="69"/>
        <v>0</v>
      </c>
      <c r="V447" s="39">
        <f t="shared" si="65"/>
        <v>0</v>
      </c>
      <c r="W447" s="63">
        <f t="shared" si="66"/>
        <v>204525</v>
      </c>
      <c r="X447" s="63">
        <f t="shared" si="67"/>
        <v>204525</v>
      </c>
      <c r="Z447" s="63">
        <f t="shared" si="68"/>
        <v>204525</v>
      </c>
      <c r="AA447" s="38">
        <v>0.3</v>
      </c>
      <c r="AB447" s="32" t="s">
        <v>447</v>
      </c>
      <c r="AC447" s="32" t="s">
        <v>443</v>
      </c>
    </row>
    <row r="448" spans="1:31" s="46" customFormat="1" ht="20.25" thickBot="1" x14ac:dyDescent="0.5">
      <c r="A448" s="46">
        <v>141</v>
      </c>
      <c r="B448" s="46" t="s">
        <v>143</v>
      </c>
      <c r="C448" s="46">
        <v>2439</v>
      </c>
      <c r="D448" s="46">
        <v>3</v>
      </c>
      <c r="E448" s="91"/>
      <c r="F448" s="91"/>
      <c r="G448" s="46">
        <v>4628.3999999999996</v>
      </c>
      <c r="H448" s="46">
        <v>1157.0999999999999</v>
      </c>
      <c r="I448" s="46">
        <v>2200</v>
      </c>
      <c r="J448" s="59">
        <f t="shared" si="63"/>
        <v>2545620</v>
      </c>
      <c r="R448" s="47">
        <f t="shared" si="64"/>
        <v>0</v>
      </c>
      <c r="U448" s="47">
        <f t="shared" si="69"/>
        <v>0</v>
      </c>
      <c r="V448" s="47">
        <f t="shared" si="65"/>
        <v>0</v>
      </c>
      <c r="W448" s="64">
        <f t="shared" si="66"/>
        <v>2545620</v>
      </c>
      <c r="X448" s="64">
        <f t="shared" si="67"/>
        <v>2545620</v>
      </c>
      <c r="Z448" s="64">
        <f t="shared" si="68"/>
        <v>2545620</v>
      </c>
      <c r="AA448" s="48">
        <v>0.3</v>
      </c>
      <c r="AB448" s="46" t="s">
        <v>447</v>
      </c>
      <c r="AC448" s="46" t="s">
        <v>443</v>
      </c>
      <c r="AD448" s="82"/>
      <c r="AE448" s="82"/>
    </row>
    <row r="449" spans="1:30" x14ac:dyDescent="0.45">
      <c r="A449" s="32">
        <v>142</v>
      </c>
      <c r="B449" s="32" t="s">
        <v>228</v>
      </c>
      <c r="C449" s="32">
        <v>3405</v>
      </c>
      <c r="D449" s="32">
        <v>3</v>
      </c>
      <c r="G449" s="32">
        <v>3072</v>
      </c>
      <c r="H449" s="32">
        <v>768</v>
      </c>
      <c r="I449" s="32">
        <v>2500</v>
      </c>
      <c r="J449" s="58">
        <f t="shared" si="63"/>
        <v>1920000</v>
      </c>
      <c r="R449" s="39">
        <f t="shared" si="64"/>
        <v>0</v>
      </c>
      <c r="U449" s="39">
        <f t="shared" si="69"/>
        <v>0</v>
      </c>
      <c r="V449" s="39">
        <f t="shared" si="65"/>
        <v>0</v>
      </c>
      <c r="W449" s="63">
        <f t="shared" si="66"/>
        <v>1920000</v>
      </c>
      <c r="X449" s="63">
        <f t="shared" si="67"/>
        <v>1920000</v>
      </c>
      <c r="Z449" s="63">
        <f t="shared" si="68"/>
        <v>1920000</v>
      </c>
      <c r="AA449" s="38">
        <v>0.3</v>
      </c>
      <c r="AB449" s="32" t="s">
        <v>451</v>
      </c>
      <c r="AD449" s="32"/>
    </row>
    <row r="450" spans="1:30" x14ac:dyDescent="0.45">
      <c r="A450" s="32">
        <v>143</v>
      </c>
      <c r="B450" s="32" t="s">
        <v>228</v>
      </c>
      <c r="C450" s="32">
        <v>3394</v>
      </c>
      <c r="D450" s="32">
        <v>3</v>
      </c>
      <c r="E450" s="89">
        <v>10</v>
      </c>
      <c r="F450" s="89">
        <v>59</v>
      </c>
      <c r="G450" s="32">
        <f t="shared" si="71"/>
        <v>590</v>
      </c>
      <c r="H450" s="32">
        <f t="shared" si="70"/>
        <v>147.5</v>
      </c>
      <c r="I450" s="32">
        <v>200</v>
      </c>
      <c r="J450" s="58">
        <f t="shared" si="63"/>
        <v>29500</v>
      </c>
      <c r="K450" s="32">
        <v>1</v>
      </c>
      <c r="L450" s="32" t="s">
        <v>200</v>
      </c>
      <c r="M450" s="32" t="s">
        <v>146</v>
      </c>
      <c r="N450" s="32" t="s">
        <v>201</v>
      </c>
      <c r="O450" s="32">
        <f t="shared" si="72"/>
        <v>590</v>
      </c>
      <c r="P450" s="32">
        <v>100</v>
      </c>
      <c r="Q450" s="32">
        <v>6650</v>
      </c>
      <c r="R450" s="39">
        <f t="shared" si="64"/>
        <v>3923500</v>
      </c>
      <c r="S450" s="32">
        <v>25</v>
      </c>
      <c r="T450" s="32">
        <v>40</v>
      </c>
      <c r="U450" s="39">
        <f t="shared" si="69"/>
        <v>1569400</v>
      </c>
      <c r="V450" s="39">
        <f t="shared" si="65"/>
        <v>2354100</v>
      </c>
      <c r="W450" s="63">
        <f t="shared" si="66"/>
        <v>2383600</v>
      </c>
      <c r="X450" s="63">
        <f t="shared" si="67"/>
        <v>2383600</v>
      </c>
      <c r="Z450" s="63">
        <f t="shared" si="68"/>
        <v>2383600</v>
      </c>
      <c r="AA450" s="38">
        <v>0.3</v>
      </c>
      <c r="AB450" s="32" t="s">
        <v>451</v>
      </c>
      <c r="AD450" s="32" t="s">
        <v>451</v>
      </c>
    </row>
    <row r="451" spans="1:30" x14ac:dyDescent="0.45">
      <c r="D451" s="32">
        <v>3</v>
      </c>
      <c r="E451" s="89">
        <v>15</v>
      </c>
      <c r="F451" s="89">
        <v>19</v>
      </c>
      <c r="G451" s="32">
        <f t="shared" si="71"/>
        <v>285</v>
      </c>
      <c r="H451" s="32">
        <f t="shared" si="70"/>
        <v>71.25</v>
      </c>
      <c r="I451" s="32">
        <v>200</v>
      </c>
      <c r="J451" s="58">
        <f t="shared" si="63"/>
        <v>14250</v>
      </c>
      <c r="K451" s="32">
        <v>2</v>
      </c>
      <c r="L451" s="32" t="s">
        <v>223</v>
      </c>
      <c r="M451" s="32" t="s">
        <v>146</v>
      </c>
      <c r="N451" s="32" t="s">
        <v>201</v>
      </c>
      <c r="O451" s="32">
        <f t="shared" si="72"/>
        <v>285</v>
      </c>
      <c r="P451" s="32">
        <v>100</v>
      </c>
      <c r="Q451" s="32">
        <v>6000</v>
      </c>
      <c r="R451" s="39">
        <f t="shared" si="64"/>
        <v>1710000</v>
      </c>
      <c r="S451" s="32">
        <v>25</v>
      </c>
      <c r="T451" s="32">
        <v>40</v>
      </c>
      <c r="U451" s="39">
        <f t="shared" si="69"/>
        <v>684000</v>
      </c>
      <c r="V451" s="39">
        <f t="shared" si="65"/>
        <v>1026000</v>
      </c>
      <c r="W451" s="63">
        <f t="shared" si="66"/>
        <v>1040250</v>
      </c>
      <c r="X451" s="63">
        <f t="shared" si="67"/>
        <v>1040250</v>
      </c>
      <c r="Z451" s="63">
        <f t="shared" si="68"/>
        <v>1040250</v>
      </c>
      <c r="AA451" s="38">
        <v>0.3</v>
      </c>
      <c r="AB451" s="32" t="s">
        <v>451</v>
      </c>
      <c r="AD451" s="32" t="s">
        <v>451</v>
      </c>
    </row>
    <row r="452" spans="1:30" x14ac:dyDescent="0.45">
      <c r="D452" s="32">
        <v>3</v>
      </c>
      <c r="E452" s="89">
        <v>24</v>
      </c>
      <c r="F452" s="89">
        <v>28</v>
      </c>
      <c r="G452" s="32">
        <f t="shared" si="71"/>
        <v>672</v>
      </c>
      <c r="H452" s="32">
        <f t="shared" si="70"/>
        <v>168</v>
      </c>
      <c r="I452" s="32">
        <v>200</v>
      </c>
      <c r="J452" s="58">
        <f t="shared" si="63"/>
        <v>33600</v>
      </c>
      <c r="K452" s="32">
        <v>3</v>
      </c>
      <c r="L452" s="32" t="s">
        <v>312</v>
      </c>
      <c r="M452" s="32" t="s">
        <v>146</v>
      </c>
      <c r="N452" s="32" t="s">
        <v>201</v>
      </c>
      <c r="O452" s="32">
        <f t="shared" si="72"/>
        <v>672</v>
      </c>
      <c r="P452" s="32">
        <v>100</v>
      </c>
      <c r="Q452" s="32">
        <v>5550</v>
      </c>
      <c r="R452" s="39">
        <f t="shared" si="64"/>
        <v>3729600</v>
      </c>
      <c r="S452" s="32">
        <v>25</v>
      </c>
      <c r="T452" s="32">
        <v>40</v>
      </c>
      <c r="U452" s="39">
        <f t="shared" si="69"/>
        <v>1491840</v>
      </c>
      <c r="V452" s="39">
        <f t="shared" si="65"/>
        <v>2237760</v>
      </c>
      <c r="W452" s="63">
        <f t="shared" si="66"/>
        <v>2271360</v>
      </c>
      <c r="X452" s="63">
        <f t="shared" si="67"/>
        <v>2271360</v>
      </c>
      <c r="Z452" s="63">
        <f t="shared" si="68"/>
        <v>2271360</v>
      </c>
      <c r="AA452" s="38">
        <v>0.3</v>
      </c>
      <c r="AB452" s="32" t="s">
        <v>451</v>
      </c>
      <c r="AD452" s="32" t="s">
        <v>451</v>
      </c>
    </row>
    <row r="453" spans="1:30" x14ac:dyDescent="0.45">
      <c r="D453" s="32">
        <v>3</v>
      </c>
      <c r="E453" s="89">
        <v>6</v>
      </c>
      <c r="F453" s="89">
        <v>10</v>
      </c>
      <c r="G453" s="32">
        <f t="shared" si="71"/>
        <v>60</v>
      </c>
      <c r="H453" s="32">
        <f t="shared" si="70"/>
        <v>15</v>
      </c>
      <c r="I453" s="32">
        <v>200</v>
      </c>
      <c r="J453" s="58">
        <f t="shared" si="63"/>
        <v>3000</v>
      </c>
      <c r="K453" s="32">
        <v>4</v>
      </c>
      <c r="L453" s="32" t="s">
        <v>418</v>
      </c>
      <c r="M453" s="32" t="s">
        <v>146</v>
      </c>
      <c r="R453" s="39">
        <f t="shared" si="64"/>
        <v>0</v>
      </c>
      <c r="U453" s="39">
        <f t="shared" si="69"/>
        <v>0</v>
      </c>
      <c r="V453" s="39">
        <f t="shared" si="65"/>
        <v>0</v>
      </c>
      <c r="X453" s="63">
        <f t="shared" si="67"/>
        <v>0</v>
      </c>
      <c r="Z453" s="63">
        <f t="shared" si="68"/>
        <v>0</v>
      </c>
      <c r="AD453" s="32" t="s">
        <v>451</v>
      </c>
    </row>
    <row r="454" spans="1:30" x14ac:dyDescent="0.45">
      <c r="G454" s="32">
        <f t="shared" si="71"/>
        <v>0</v>
      </c>
      <c r="H454" s="32">
        <f t="shared" si="70"/>
        <v>0</v>
      </c>
      <c r="J454" s="58">
        <v>3000</v>
      </c>
      <c r="L454" s="32" t="s">
        <v>448</v>
      </c>
      <c r="M454" s="32" t="s">
        <v>146</v>
      </c>
      <c r="N454" s="32" t="s">
        <v>201</v>
      </c>
      <c r="O454" s="32">
        <v>60</v>
      </c>
      <c r="P454" s="32">
        <v>100</v>
      </c>
      <c r="Q454" s="32">
        <v>8900</v>
      </c>
      <c r="R454" s="39">
        <f t="shared" si="64"/>
        <v>534000</v>
      </c>
      <c r="S454" s="32">
        <v>25</v>
      </c>
      <c r="T454" s="32">
        <v>40</v>
      </c>
      <c r="U454" s="39">
        <f t="shared" si="69"/>
        <v>213600</v>
      </c>
      <c r="V454" s="39">
        <f t="shared" si="65"/>
        <v>320400</v>
      </c>
      <c r="W454" s="63">
        <f t="shared" si="66"/>
        <v>323400</v>
      </c>
      <c r="X454" s="63">
        <f t="shared" si="67"/>
        <v>323400</v>
      </c>
      <c r="Z454" s="63">
        <f t="shared" si="68"/>
        <v>323400</v>
      </c>
      <c r="AA454" s="38">
        <v>0.3</v>
      </c>
      <c r="AB454" s="32" t="s">
        <v>451</v>
      </c>
      <c r="AD454" s="32" t="s">
        <v>451</v>
      </c>
    </row>
    <row r="455" spans="1:30" x14ac:dyDescent="0.45">
      <c r="G455" s="32">
        <f t="shared" si="71"/>
        <v>0</v>
      </c>
      <c r="H455" s="32">
        <f t="shared" si="70"/>
        <v>0</v>
      </c>
      <c r="J455" s="58">
        <f t="shared" si="63"/>
        <v>0</v>
      </c>
      <c r="L455" s="32" t="s">
        <v>449</v>
      </c>
      <c r="M455" s="32" t="s">
        <v>146</v>
      </c>
      <c r="N455" s="32" t="s">
        <v>241</v>
      </c>
      <c r="O455" s="32">
        <v>60</v>
      </c>
      <c r="P455" s="32">
        <v>100</v>
      </c>
      <c r="Q455" s="32">
        <v>6650</v>
      </c>
      <c r="R455" s="39">
        <f t="shared" si="64"/>
        <v>399000</v>
      </c>
      <c r="S455" s="32">
        <v>25</v>
      </c>
      <c r="T455" s="32">
        <v>40</v>
      </c>
      <c r="U455" s="39">
        <f t="shared" si="69"/>
        <v>159600</v>
      </c>
      <c r="V455" s="39">
        <f t="shared" si="65"/>
        <v>239400</v>
      </c>
      <c r="W455" s="63">
        <f t="shared" si="66"/>
        <v>239400</v>
      </c>
      <c r="X455" s="63">
        <f t="shared" si="67"/>
        <v>239400</v>
      </c>
      <c r="Z455" s="63">
        <f t="shared" si="68"/>
        <v>239400</v>
      </c>
      <c r="AA455" s="38">
        <v>0.3</v>
      </c>
      <c r="AB455" s="32" t="s">
        <v>451</v>
      </c>
      <c r="AD455" s="32" t="s">
        <v>451</v>
      </c>
    </row>
    <row r="456" spans="1:30" x14ac:dyDescent="0.45">
      <c r="D456" s="32">
        <v>3</v>
      </c>
      <c r="G456" s="32">
        <v>12333</v>
      </c>
      <c r="H456" s="32">
        <v>3083.25</v>
      </c>
      <c r="I456" s="32">
        <v>200</v>
      </c>
      <c r="J456" s="58">
        <f t="shared" si="63"/>
        <v>616650</v>
      </c>
      <c r="R456" s="39">
        <f t="shared" si="64"/>
        <v>0</v>
      </c>
      <c r="U456" s="39">
        <f t="shared" si="69"/>
        <v>0</v>
      </c>
      <c r="V456" s="39">
        <f t="shared" si="65"/>
        <v>0</v>
      </c>
      <c r="W456" s="63">
        <f t="shared" si="66"/>
        <v>616650</v>
      </c>
      <c r="X456" s="63">
        <f t="shared" si="67"/>
        <v>616650</v>
      </c>
      <c r="Z456" s="63">
        <f t="shared" si="68"/>
        <v>616650</v>
      </c>
      <c r="AA456" s="38">
        <v>0.3</v>
      </c>
      <c r="AB456" s="32" t="s">
        <v>451</v>
      </c>
      <c r="AD456" s="32"/>
    </row>
    <row r="457" spans="1:30" x14ac:dyDescent="0.45">
      <c r="A457" s="32">
        <v>144</v>
      </c>
      <c r="B457" s="32" t="s">
        <v>450</v>
      </c>
      <c r="C457" s="32">
        <v>2926</v>
      </c>
      <c r="D457" s="32">
        <v>3</v>
      </c>
      <c r="E457" s="89">
        <v>20</v>
      </c>
      <c r="F457" s="89">
        <v>44</v>
      </c>
      <c r="G457" s="32">
        <f t="shared" si="71"/>
        <v>880</v>
      </c>
      <c r="H457" s="32">
        <f t="shared" si="70"/>
        <v>220</v>
      </c>
      <c r="I457" s="32">
        <v>200</v>
      </c>
      <c r="J457" s="58">
        <f t="shared" si="63"/>
        <v>44000</v>
      </c>
      <c r="K457" s="32">
        <v>1</v>
      </c>
      <c r="L457" s="32" t="s">
        <v>223</v>
      </c>
      <c r="M457" s="32" t="s">
        <v>146</v>
      </c>
      <c r="N457" s="32" t="s">
        <v>201</v>
      </c>
      <c r="O457" s="32">
        <f t="shared" si="72"/>
        <v>880</v>
      </c>
      <c r="P457" s="32">
        <v>100</v>
      </c>
      <c r="Q457" s="32">
        <v>6000</v>
      </c>
      <c r="R457" s="39">
        <f t="shared" si="64"/>
        <v>5280000</v>
      </c>
      <c r="S457" s="32">
        <v>25</v>
      </c>
      <c r="T457" s="32">
        <v>40</v>
      </c>
      <c r="U457" s="39">
        <f t="shared" si="69"/>
        <v>2112000</v>
      </c>
      <c r="V457" s="39">
        <f t="shared" si="65"/>
        <v>3168000</v>
      </c>
      <c r="W457" s="63">
        <f t="shared" si="66"/>
        <v>3212000</v>
      </c>
      <c r="X457" s="63">
        <f t="shared" si="67"/>
        <v>3212000</v>
      </c>
      <c r="Z457" s="63">
        <f t="shared" si="68"/>
        <v>3212000</v>
      </c>
      <c r="AA457" s="38">
        <v>0.3</v>
      </c>
      <c r="AB457" s="32" t="s">
        <v>451</v>
      </c>
      <c r="AD457" s="32" t="s">
        <v>451</v>
      </c>
    </row>
    <row r="458" spans="1:30" x14ac:dyDescent="0.45">
      <c r="D458" s="32">
        <v>3</v>
      </c>
      <c r="E458" s="89">
        <v>34</v>
      </c>
      <c r="F458" s="89">
        <v>71</v>
      </c>
      <c r="G458" s="32">
        <f t="shared" si="71"/>
        <v>2414</v>
      </c>
      <c r="H458" s="32">
        <f t="shared" si="70"/>
        <v>603.5</v>
      </c>
      <c r="I458" s="32">
        <v>200</v>
      </c>
      <c r="J458" s="58">
        <f t="shared" si="63"/>
        <v>120700</v>
      </c>
      <c r="K458" s="32">
        <v>2</v>
      </c>
      <c r="L458" s="32" t="s">
        <v>274</v>
      </c>
      <c r="M458" s="32" t="s">
        <v>146</v>
      </c>
      <c r="N458" s="32" t="s">
        <v>201</v>
      </c>
      <c r="O458" s="32">
        <f t="shared" si="72"/>
        <v>2414</v>
      </c>
      <c r="P458" s="32">
        <v>100</v>
      </c>
      <c r="Q458" s="32">
        <v>450</v>
      </c>
      <c r="R458" s="39">
        <f t="shared" si="64"/>
        <v>1086300</v>
      </c>
      <c r="S458" s="32">
        <v>25</v>
      </c>
      <c r="T458" s="32">
        <v>40</v>
      </c>
      <c r="U458" s="39">
        <f t="shared" si="69"/>
        <v>434520</v>
      </c>
      <c r="V458" s="39">
        <f t="shared" si="65"/>
        <v>651780</v>
      </c>
      <c r="W458" s="63">
        <f t="shared" si="66"/>
        <v>772480</v>
      </c>
      <c r="X458" s="63">
        <f t="shared" si="67"/>
        <v>772480</v>
      </c>
      <c r="Z458" s="63">
        <f t="shared" si="68"/>
        <v>772480</v>
      </c>
      <c r="AA458" s="38">
        <v>0.3</v>
      </c>
      <c r="AB458" s="32" t="s">
        <v>451</v>
      </c>
      <c r="AD458" s="32" t="s">
        <v>451</v>
      </c>
    </row>
    <row r="459" spans="1:30" x14ac:dyDescent="0.45">
      <c r="D459" s="32">
        <v>3</v>
      </c>
      <c r="E459" s="89">
        <v>71</v>
      </c>
      <c r="F459" s="89">
        <v>70</v>
      </c>
      <c r="G459" s="32">
        <f t="shared" si="71"/>
        <v>4970</v>
      </c>
      <c r="H459" s="32">
        <f t="shared" si="70"/>
        <v>1242.5</v>
      </c>
      <c r="I459" s="32">
        <v>200</v>
      </c>
      <c r="J459" s="58">
        <f t="shared" si="63"/>
        <v>248500</v>
      </c>
      <c r="K459" s="32">
        <v>3</v>
      </c>
      <c r="L459" s="32" t="s">
        <v>223</v>
      </c>
      <c r="M459" s="32" t="s">
        <v>146</v>
      </c>
      <c r="N459" s="32" t="s">
        <v>201</v>
      </c>
      <c r="O459" s="32">
        <f t="shared" si="72"/>
        <v>4970</v>
      </c>
      <c r="P459" s="32">
        <v>100</v>
      </c>
      <c r="Q459" s="32">
        <v>6000</v>
      </c>
      <c r="R459" s="39">
        <f t="shared" si="64"/>
        <v>29820000</v>
      </c>
      <c r="S459" s="32">
        <v>25</v>
      </c>
      <c r="T459" s="32">
        <v>40</v>
      </c>
      <c r="U459" s="39">
        <f t="shared" si="69"/>
        <v>11928000</v>
      </c>
      <c r="V459" s="39">
        <f t="shared" si="65"/>
        <v>17892000</v>
      </c>
      <c r="W459" s="63">
        <f t="shared" si="66"/>
        <v>18140500</v>
      </c>
      <c r="X459" s="63">
        <f t="shared" si="67"/>
        <v>18140500</v>
      </c>
      <c r="Z459" s="63">
        <f t="shared" si="68"/>
        <v>18140500</v>
      </c>
      <c r="AA459" s="38">
        <v>0.3</v>
      </c>
      <c r="AB459" s="32" t="s">
        <v>451</v>
      </c>
      <c r="AD459" s="32" t="s">
        <v>451</v>
      </c>
    </row>
    <row r="460" spans="1:30" x14ac:dyDescent="0.45">
      <c r="D460" s="32">
        <v>3</v>
      </c>
      <c r="E460" s="89">
        <v>8.5</v>
      </c>
      <c r="F460" s="89">
        <v>92</v>
      </c>
      <c r="G460" s="32">
        <f t="shared" si="71"/>
        <v>782</v>
      </c>
      <c r="H460" s="32">
        <f t="shared" si="70"/>
        <v>195.5</v>
      </c>
      <c r="I460" s="32">
        <v>200</v>
      </c>
      <c r="J460" s="58">
        <f t="shared" si="63"/>
        <v>39100</v>
      </c>
      <c r="K460" s="32">
        <v>4</v>
      </c>
      <c r="L460" s="32" t="s">
        <v>200</v>
      </c>
      <c r="M460" s="32" t="s">
        <v>146</v>
      </c>
      <c r="N460" s="32" t="s">
        <v>201</v>
      </c>
      <c r="O460" s="32">
        <f t="shared" si="72"/>
        <v>782</v>
      </c>
      <c r="P460" s="32">
        <v>100</v>
      </c>
      <c r="Q460" s="32">
        <v>6650</v>
      </c>
      <c r="R460" s="39">
        <f t="shared" si="64"/>
        <v>5200300</v>
      </c>
      <c r="S460" s="32">
        <v>25</v>
      </c>
      <c r="T460" s="32">
        <v>40</v>
      </c>
      <c r="U460" s="39">
        <f t="shared" si="69"/>
        <v>2080120</v>
      </c>
      <c r="V460" s="39">
        <f t="shared" si="65"/>
        <v>3120180</v>
      </c>
      <c r="W460" s="63">
        <f t="shared" si="66"/>
        <v>3159280</v>
      </c>
      <c r="X460" s="63">
        <f t="shared" si="67"/>
        <v>3159280</v>
      </c>
      <c r="Z460" s="63">
        <f t="shared" si="68"/>
        <v>3159280</v>
      </c>
      <c r="AA460" s="38">
        <v>0.3</v>
      </c>
      <c r="AB460" s="32" t="s">
        <v>451</v>
      </c>
      <c r="AD460" s="32" t="s">
        <v>451</v>
      </c>
    </row>
    <row r="461" spans="1:30" x14ac:dyDescent="0.45">
      <c r="D461" s="32">
        <v>3</v>
      </c>
      <c r="E461" s="89">
        <v>10</v>
      </c>
      <c r="F461" s="89">
        <v>18</v>
      </c>
      <c r="G461" s="32">
        <f t="shared" si="71"/>
        <v>180</v>
      </c>
      <c r="H461" s="32">
        <f t="shared" si="70"/>
        <v>45</v>
      </c>
      <c r="I461" s="32">
        <v>200</v>
      </c>
      <c r="J461" s="58">
        <f t="shared" si="63"/>
        <v>9000</v>
      </c>
      <c r="K461" s="32">
        <v>5</v>
      </c>
      <c r="L461" s="32" t="s">
        <v>200</v>
      </c>
      <c r="M461" s="32" t="s">
        <v>146</v>
      </c>
      <c r="N461" s="32" t="s">
        <v>201</v>
      </c>
      <c r="O461" s="32">
        <f t="shared" si="72"/>
        <v>180</v>
      </c>
      <c r="P461" s="32">
        <v>100</v>
      </c>
      <c r="Q461" s="32">
        <v>6650</v>
      </c>
      <c r="R461" s="39">
        <f t="shared" si="64"/>
        <v>1197000</v>
      </c>
      <c r="S461" s="32">
        <v>25</v>
      </c>
      <c r="T461" s="32">
        <v>40</v>
      </c>
      <c r="U461" s="39">
        <f t="shared" si="69"/>
        <v>478800</v>
      </c>
      <c r="V461" s="39">
        <f t="shared" si="65"/>
        <v>718200</v>
      </c>
      <c r="W461" s="63">
        <f t="shared" si="66"/>
        <v>727200</v>
      </c>
      <c r="X461" s="63">
        <f t="shared" si="67"/>
        <v>727200</v>
      </c>
      <c r="Z461" s="63">
        <f t="shared" si="68"/>
        <v>727200</v>
      </c>
      <c r="AA461" s="38">
        <v>0.3</v>
      </c>
      <c r="AB461" s="32" t="s">
        <v>451</v>
      </c>
      <c r="AD461" s="32" t="s">
        <v>451</v>
      </c>
    </row>
    <row r="462" spans="1:30" x14ac:dyDescent="0.45">
      <c r="D462" s="32">
        <v>3</v>
      </c>
      <c r="E462" s="89">
        <v>6</v>
      </c>
      <c r="F462" s="89">
        <v>30</v>
      </c>
      <c r="G462" s="32">
        <f t="shared" si="71"/>
        <v>180</v>
      </c>
      <c r="H462" s="32">
        <f t="shared" si="70"/>
        <v>45</v>
      </c>
      <c r="I462" s="32">
        <v>200</v>
      </c>
      <c r="J462" s="58">
        <f t="shared" si="63"/>
        <v>9000</v>
      </c>
      <c r="K462" s="32">
        <v>6</v>
      </c>
      <c r="L462" s="32" t="s">
        <v>223</v>
      </c>
      <c r="M462" s="32" t="s">
        <v>146</v>
      </c>
      <c r="N462" s="32" t="s">
        <v>201</v>
      </c>
      <c r="O462" s="32">
        <f t="shared" si="72"/>
        <v>180</v>
      </c>
      <c r="P462" s="32">
        <v>100</v>
      </c>
      <c r="Q462" s="32">
        <v>6000</v>
      </c>
      <c r="R462" s="39">
        <f t="shared" si="64"/>
        <v>1080000</v>
      </c>
      <c r="S462" s="32">
        <v>25</v>
      </c>
      <c r="T462" s="32">
        <v>40</v>
      </c>
      <c r="U462" s="39">
        <f t="shared" si="69"/>
        <v>432000</v>
      </c>
      <c r="V462" s="39">
        <f t="shared" si="65"/>
        <v>648000</v>
      </c>
      <c r="W462" s="63">
        <f t="shared" si="66"/>
        <v>657000</v>
      </c>
      <c r="X462" s="63">
        <f t="shared" si="67"/>
        <v>657000</v>
      </c>
      <c r="Z462" s="63">
        <f t="shared" si="68"/>
        <v>657000</v>
      </c>
      <c r="AA462" s="38">
        <v>0.3</v>
      </c>
      <c r="AB462" s="32" t="s">
        <v>451</v>
      </c>
      <c r="AD462" s="32" t="s">
        <v>451</v>
      </c>
    </row>
    <row r="463" spans="1:30" x14ac:dyDescent="0.45">
      <c r="D463" s="32">
        <v>3</v>
      </c>
      <c r="G463" s="32">
        <v>14246</v>
      </c>
      <c r="H463" s="32">
        <v>3561.5</v>
      </c>
      <c r="I463" s="32">
        <v>200</v>
      </c>
      <c r="J463" s="58">
        <f t="shared" si="63"/>
        <v>712300</v>
      </c>
      <c r="R463" s="39">
        <f t="shared" si="64"/>
        <v>0</v>
      </c>
      <c r="U463" s="39">
        <f t="shared" si="69"/>
        <v>0</v>
      </c>
      <c r="V463" s="39">
        <f t="shared" si="65"/>
        <v>0</v>
      </c>
      <c r="W463" s="63">
        <f t="shared" si="66"/>
        <v>712300</v>
      </c>
      <c r="X463" s="63">
        <f t="shared" si="67"/>
        <v>712300</v>
      </c>
      <c r="Z463" s="63">
        <f t="shared" si="68"/>
        <v>712300</v>
      </c>
      <c r="AA463" s="38">
        <v>0.3</v>
      </c>
      <c r="AB463" s="32" t="s">
        <v>451</v>
      </c>
    </row>
    <row r="464" spans="1:30" x14ac:dyDescent="0.45">
      <c r="A464" s="32">
        <v>145</v>
      </c>
      <c r="B464" s="32" t="s">
        <v>450</v>
      </c>
      <c r="C464" s="32">
        <v>2929</v>
      </c>
      <c r="D464" s="32">
        <v>3</v>
      </c>
      <c r="G464" s="32">
        <v>392</v>
      </c>
      <c r="H464" s="32">
        <v>98</v>
      </c>
      <c r="I464" s="32">
        <v>200</v>
      </c>
      <c r="J464" s="58">
        <f t="shared" ref="J464:J527" si="73">H464*I464</f>
        <v>19600</v>
      </c>
      <c r="R464" s="39">
        <f t="shared" ref="R464:R527" si="74">O464*Q464</f>
        <v>0</v>
      </c>
      <c r="U464" s="39">
        <f t="shared" si="69"/>
        <v>0</v>
      </c>
      <c r="V464" s="39">
        <f t="shared" ref="V464:V527" si="75">R464-U464</f>
        <v>0</v>
      </c>
      <c r="W464" s="63">
        <f t="shared" ref="W464:W527" si="76">J464+V464</f>
        <v>19600</v>
      </c>
      <c r="X464" s="63">
        <f t="shared" ref="X464:X527" si="77">W464</f>
        <v>19600</v>
      </c>
      <c r="Z464" s="63">
        <f t="shared" ref="Z464:Z527" si="78">X464</f>
        <v>19600</v>
      </c>
      <c r="AA464" s="38">
        <v>0.3</v>
      </c>
      <c r="AB464" s="32" t="s">
        <v>451</v>
      </c>
    </row>
    <row r="465" spans="1:31" s="46" customFormat="1" ht="20.25" thickBot="1" x14ac:dyDescent="0.5">
      <c r="A465" s="46">
        <v>146</v>
      </c>
      <c r="B465" s="46" t="s">
        <v>450</v>
      </c>
      <c r="C465" s="46">
        <v>2928</v>
      </c>
      <c r="D465" s="46">
        <v>3</v>
      </c>
      <c r="E465" s="91"/>
      <c r="F465" s="91"/>
      <c r="G465" s="46">
        <v>1200</v>
      </c>
      <c r="H465" s="46">
        <v>300</v>
      </c>
      <c r="I465" s="46">
        <v>200</v>
      </c>
      <c r="J465" s="59">
        <f t="shared" si="73"/>
        <v>60000</v>
      </c>
      <c r="R465" s="47">
        <f t="shared" si="74"/>
        <v>0</v>
      </c>
      <c r="U465" s="47">
        <f t="shared" si="69"/>
        <v>0</v>
      </c>
      <c r="V465" s="47">
        <f t="shared" si="75"/>
        <v>0</v>
      </c>
      <c r="W465" s="64">
        <f t="shared" si="76"/>
        <v>60000</v>
      </c>
      <c r="X465" s="64">
        <f t="shared" si="77"/>
        <v>60000</v>
      </c>
      <c r="Z465" s="64">
        <f t="shared" si="78"/>
        <v>60000</v>
      </c>
      <c r="AA465" s="48">
        <v>0.3</v>
      </c>
      <c r="AB465" s="46" t="s">
        <v>451</v>
      </c>
      <c r="AD465" s="82"/>
      <c r="AE465" s="82"/>
    </row>
    <row r="466" spans="1:31" x14ac:dyDescent="0.45">
      <c r="A466" s="32">
        <v>147</v>
      </c>
      <c r="B466" s="32" t="s">
        <v>143</v>
      </c>
      <c r="C466" s="32">
        <v>17474</v>
      </c>
      <c r="D466" s="32">
        <v>3</v>
      </c>
      <c r="E466" s="89">
        <v>45</v>
      </c>
      <c r="F466" s="89">
        <v>60</v>
      </c>
      <c r="G466" s="32">
        <f t="shared" si="71"/>
        <v>2700</v>
      </c>
      <c r="H466" s="32">
        <f t="shared" si="70"/>
        <v>675</v>
      </c>
      <c r="I466" s="32">
        <v>150</v>
      </c>
      <c r="J466" s="58">
        <f t="shared" si="73"/>
        <v>101250</v>
      </c>
      <c r="K466" s="32">
        <v>1</v>
      </c>
      <c r="L466" s="32" t="s">
        <v>380</v>
      </c>
      <c r="M466" s="32" t="s">
        <v>146</v>
      </c>
      <c r="N466" s="32" t="s">
        <v>201</v>
      </c>
      <c r="O466" s="32">
        <f t="shared" si="72"/>
        <v>2700</v>
      </c>
      <c r="P466" s="32">
        <v>100</v>
      </c>
      <c r="Q466" s="32">
        <v>3300</v>
      </c>
      <c r="R466" s="39">
        <f t="shared" si="74"/>
        <v>8910000</v>
      </c>
      <c r="S466" s="32">
        <v>30</v>
      </c>
      <c r="T466" s="32">
        <v>50</v>
      </c>
      <c r="U466" s="39">
        <f t="shared" si="69"/>
        <v>4455000</v>
      </c>
      <c r="V466" s="39">
        <f t="shared" si="75"/>
        <v>4455000</v>
      </c>
      <c r="W466" s="63">
        <f t="shared" si="76"/>
        <v>4556250</v>
      </c>
      <c r="X466" s="63">
        <f t="shared" si="77"/>
        <v>4556250</v>
      </c>
      <c r="Z466" s="63">
        <f t="shared" si="78"/>
        <v>4556250</v>
      </c>
      <c r="AA466" s="38">
        <v>0.3</v>
      </c>
      <c r="AB466" s="32" t="s">
        <v>452</v>
      </c>
      <c r="AC466" s="32" t="s">
        <v>453</v>
      </c>
      <c r="AD466" s="32" t="s">
        <v>452</v>
      </c>
      <c r="AE466" s="32" t="s">
        <v>453</v>
      </c>
    </row>
    <row r="467" spans="1:31" x14ac:dyDescent="0.45">
      <c r="D467" s="32">
        <v>1</v>
      </c>
      <c r="G467" s="32">
        <v>11108.8</v>
      </c>
      <c r="H467" s="32">
        <v>2777.2</v>
      </c>
      <c r="I467" s="32">
        <v>150</v>
      </c>
      <c r="J467" s="58">
        <f t="shared" si="73"/>
        <v>416580</v>
      </c>
      <c r="R467" s="39">
        <f t="shared" si="74"/>
        <v>0</v>
      </c>
      <c r="U467" s="39">
        <f t="shared" si="69"/>
        <v>0</v>
      </c>
      <c r="V467" s="39">
        <f t="shared" si="75"/>
        <v>0</v>
      </c>
      <c r="W467" s="63">
        <f t="shared" si="76"/>
        <v>416580</v>
      </c>
      <c r="X467" s="63">
        <f t="shared" si="77"/>
        <v>416580</v>
      </c>
      <c r="Z467" s="63">
        <f t="shared" si="78"/>
        <v>416580</v>
      </c>
      <c r="AA467" s="38">
        <v>0.3</v>
      </c>
      <c r="AB467" s="32" t="s">
        <v>452</v>
      </c>
      <c r="AC467" s="32" t="s">
        <v>453</v>
      </c>
    </row>
    <row r="468" spans="1:31" x14ac:dyDescent="0.45">
      <c r="A468" s="32">
        <v>148</v>
      </c>
      <c r="B468" s="32" t="s">
        <v>143</v>
      </c>
      <c r="C468" s="32">
        <v>17473</v>
      </c>
      <c r="D468" s="32">
        <v>3</v>
      </c>
      <c r="G468" s="32">
        <v>3505.6</v>
      </c>
      <c r="H468" s="32">
        <v>876.4</v>
      </c>
      <c r="I468" s="32">
        <v>2200</v>
      </c>
      <c r="J468" s="58">
        <f t="shared" si="73"/>
        <v>1928080</v>
      </c>
      <c r="R468" s="39">
        <f t="shared" si="74"/>
        <v>0</v>
      </c>
      <c r="U468" s="39">
        <f t="shared" ref="U468:U531" si="79">R468*T468/100</f>
        <v>0</v>
      </c>
      <c r="V468" s="39">
        <f t="shared" si="75"/>
        <v>0</v>
      </c>
      <c r="W468" s="63">
        <f t="shared" si="76"/>
        <v>1928080</v>
      </c>
      <c r="X468" s="63">
        <f t="shared" si="77"/>
        <v>1928080</v>
      </c>
      <c r="Z468" s="63">
        <f t="shared" si="78"/>
        <v>1928080</v>
      </c>
      <c r="AA468" s="38">
        <v>0.3</v>
      </c>
      <c r="AB468" s="32" t="s">
        <v>452</v>
      </c>
      <c r="AC468" s="32" t="s">
        <v>453</v>
      </c>
    </row>
    <row r="469" spans="1:31" x14ac:dyDescent="0.45">
      <c r="A469" s="32">
        <v>149</v>
      </c>
      <c r="B469" s="32" t="s">
        <v>143</v>
      </c>
      <c r="C469" s="32">
        <v>17677</v>
      </c>
      <c r="D469" s="32">
        <v>3</v>
      </c>
      <c r="E469" s="89">
        <v>33</v>
      </c>
      <c r="F469" s="89">
        <v>60</v>
      </c>
      <c r="G469" s="32">
        <f t="shared" si="71"/>
        <v>1980</v>
      </c>
      <c r="H469" s="32">
        <f t="shared" si="70"/>
        <v>495</v>
      </c>
      <c r="I469" s="32">
        <v>150</v>
      </c>
      <c r="J469" s="58">
        <f t="shared" si="73"/>
        <v>74250</v>
      </c>
      <c r="K469" s="32">
        <v>1</v>
      </c>
      <c r="L469" s="32" t="s">
        <v>380</v>
      </c>
      <c r="M469" s="32" t="s">
        <v>146</v>
      </c>
      <c r="N469" s="32" t="s">
        <v>201</v>
      </c>
      <c r="O469" s="32">
        <f t="shared" si="72"/>
        <v>1980</v>
      </c>
      <c r="P469" s="32">
        <v>100</v>
      </c>
      <c r="Q469" s="32">
        <v>3300</v>
      </c>
      <c r="R469" s="39">
        <f t="shared" si="74"/>
        <v>6534000</v>
      </c>
      <c r="S469" s="32">
        <v>30</v>
      </c>
      <c r="T469" s="32">
        <v>50</v>
      </c>
      <c r="U469" s="39">
        <f t="shared" si="79"/>
        <v>3267000</v>
      </c>
      <c r="V469" s="39">
        <f t="shared" si="75"/>
        <v>3267000</v>
      </c>
      <c r="W469" s="63">
        <f t="shared" si="76"/>
        <v>3341250</v>
      </c>
      <c r="X469" s="63">
        <f t="shared" si="77"/>
        <v>3341250</v>
      </c>
      <c r="Z469" s="63">
        <f t="shared" si="78"/>
        <v>3341250</v>
      </c>
      <c r="AA469" s="38">
        <v>0.3</v>
      </c>
      <c r="AB469" s="32" t="s">
        <v>452</v>
      </c>
      <c r="AC469" s="32" t="s">
        <v>453</v>
      </c>
      <c r="AD469" s="32" t="s">
        <v>452</v>
      </c>
      <c r="AE469" s="32" t="s">
        <v>453</v>
      </c>
    </row>
    <row r="470" spans="1:31" x14ac:dyDescent="0.45">
      <c r="D470" s="32">
        <v>3</v>
      </c>
      <c r="E470" s="89">
        <v>18</v>
      </c>
      <c r="F470" s="89">
        <v>8</v>
      </c>
      <c r="G470" s="32">
        <f t="shared" si="71"/>
        <v>144</v>
      </c>
      <c r="H470" s="32">
        <f t="shared" si="70"/>
        <v>36</v>
      </c>
      <c r="I470" s="32">
        <v>150</v>
      </c>
      <c r="J470" s="58">
        <f t="shared" si="73"/>
        <v>5400</v>
      </c>
      <c r="K470" s="32">
        <v>2</v>
      </c>
      <c r="L470" s="32" t="s">
        <v>200</v>
      </c>
      <c r="M470" s="32" t="s">
        <v>146</v>
      </c>
      <c r="N470" s="32" t="s">
        <v>201</v>
      </c>
      <c r="O470" s="32">
        <f t="shared" si="72"/>
        <v>144</v>
      </c>
      <c r="P470" s="32">
        <v>100</v>
      </c>
      <c r="Q470" s="32">
        <v>6650</v>
      </c>
      <c r="R470" s="39">
        <f t="shared" si="74"/>
        <v>957600</v>
      </c>
      <c r="S470" s="32">
        <v>30</v>
      </c>
      <c r="T470" s="32">
        <v>50</v>
      </c>
      <c r="U470" s="39">
        <f t="shared" si="79"/>
        <v>478800</v>
      </c>
      <c r="V470" s="39">
        <f t="shared" si="75"/>
        <v>478800</v>
      </c>
      <c r="W470" s="63">
        <f t="shared" si="76"/>
        <v>484200</v>
      </c>
      <c r="X470" s="63">
        <f t="shared" si="77"/>
        <v>484200</v>
      </c>
      <c r="Z470" s="63">
        <f t="shared" si="78"/>
        <v>484200</v>
      </c>
      <c r="AA470" s="38">
        <v>0.3</v>
      </c>
      <c r="AB470" s="32" t="s">
        <v>452</v>
      </c>
      <c r="AC470" s="32" t="s">
        <v>453</v>
      </c>
      <c r="AD470" s="32" t="s">
        <v>452</v>
      </c>
      <c r="AE470" s="32" t="s">
        <v>453</v>
      </c>
    </row>
    <row r="471" spans="1:31" x14ac:dyDescent="0.45">
      <c r="D471" s="32">
        <v>3</v>
      </c>
      <c r="E471" s="89">
        <v>18</v>
      </c>
      <c r="F471" s="89">
        <v>8</v>
      </c>
      <c r="G471" s="32">
        <f t="shared" si="71"/>
        <v>144</v>
      </c>
      <c r="H471" s="32">
        <f t="shared" si="70"/>
        <v>36</v>
      </c>
      <c r="I471" s="32">
        <v>150</v>
      </c>
      <c r="J471" s="58">
        <f t="shared" si="73"/>
        <v>5400</v>
      </c>
      <c r="K471" s="32">
        <v>3</v>
      </c>
      <c r="L471" s="32" t="s">
        <v>200</v>
      </c>
      <c r="M471" s="32" t="s">
        <v>146</v>
      </c>
      <c r="N471" s="32" t="s">
        <v>201</v>
      </c>
      <c r="O471" s="32">
        <f t="shared" si="72"/>
        <v>144</v>
      </c>
      <c r="P471" s="32">
        <v>100</v>
      </c>
      <c r="Q471" s="32">
        <v>6650</v>
      </c>
      <c r="R471" s="39">
        <f t="shared" si="74"/>
        <v>957600</v>
      </c>
      <c r="S471" s="32">
        <v>30</v>
      </c>
      <c r="T471" s="32">
        <v>50</v>
      </c>
      <c r="U471" s="39">
        <f t="shared" si="79"/>
        <v>478800</v>
      </c>
      <c r="V471" s="39">
        <f t="shared" si="75"/>
        <v>478800</v>
      </c>
      <c r="W471" s="63">
        <f t="shared" si="76"/>
        <v>484200</v>
      </c>
      <c r="X471" s="63">
        <f t="shared" si="77"/>
        <v>484200</v>
      </c>
      <c r="Z471" s="63">
        <f t="shared" si="78"/>
        <v>484200</v>
      </c>
      <c r="AA471" s="38">
        <v>0.3</v>
      </c>
      <c r="AB471" s="32" t="s">
        <v>452</v>
      </c>
      <c r="AC471" s="32" t="s">
        <v>453</v>
      </c>
      <c r="AD471" s="32" t="s">
        <v>452</v>
      </c>
      <c r="AE471" s="32" t="s">
        <v>453</v>
      </c>
    </row>
    <row r="472" spans="1:31" x14ac:dyDescent="0.45">
      <c r="G472" s="32">
        <v>5040.3999999999996</v>
      </c>
      <c r="H472" s="32">
        <v>1260.0999999999999</v>
      </c>
      <c r="I472" s="32">
        <v>150</v>
      </c>
      <c r="J472" s="58">
        <f t="shared" si="73"/>
        <v>189015</v>
      </c>
      <c r="R472" s="39">
        <f t="shared" si="74"/>
        <v>0</v>
      </c>
      <c r="U472" s="39">
        <f t="shared" si="79"/>
        <v>0</v>
      </c>
      <c r="V472" s="39">
        <f t="shared" si="75"/>
        <v>0</v>
      </c>
      <c r="W472" s="63">
        <f t="shared" si="76"/>
        <v>189015</v>
      </c>
      <c r="X472" s="63">
        <f t="shared" si="77"/>
        <v>189015</v>
      </c>
      <c r="Z472" s="63">
        <f t="shared" si="78"/>
        <v>189015</v>
      </c>
      <c r="AA472" s="38">
        <v>0.3</v>
      </c>
      <c r="AB472" s="32" t="s">
        <v>452</v>
      </c>
      <c r="AC472" s="32" t="s">
        <v>453</v>
      </c>
    </row>
    <row r="473" spans="1:31" x14ac:dyDescent="0.45">
      <c r="A473" s="32">
        <v>150</v>
      </c>
      <c r="B473" s="32" t="s">
        <v>143</v>
      </c>
      <c r="C473" s="32">
        <v>17472</v>
      </c>
      <c r="D473" s="32">
        <v>3</v>
      </c>
      <c r="E473" s="89">
        <v>23</v>
      </c>
      <c r="F473" s="89">
        <v>32</v>
      </c>
      <c r="G473" s="32">
        <f t="shared" si="71"/>
        <v>736</v>
      </c>
      <c r="H473" s="32">
        <f t="shared" si="70"/>
        <v>184</v>
      </c>
      <c r="I473" s="32">
        <v>150</v>
      </c>
      <c r="J473" s="58">
        <f t="shared" si="73"/>
        <v>27600</v>
      </c>
      <c r="K473" s="32">
        <v>1</v>
      </c>
      <c r="L473" s="32" t="s">
        <v>409</v>
      </c>
      <c r="M473" s="32" t="s">
        <v>146</v>
      </c>
      <c r="N473" s="32" t="s">
        <v>201</v>
      </c>
      <c r="O473" s="32">
        <f t="shared" si="72"/>
        <v>736</v>
      </c>
      <c r="P473" s="32">
        <v>100</v>
      </c>
      <c r="Q473" s="32">
        <v>5500</v>
      </c>
      <c r="R473" s="39">
        <f t="shared" si="74"/>
        <v>4048000</v>
      </c>
      <c r="S473" s="32">
        <v>30</v>
      </c>
      <c r="T473" s="32">
        <v>50</v>
      </c>
      <c r="U473" s="39">
        <f t="shared" si="79"/>
        <v>2024000</v>
      </c>
      <c r="V473" s="39">
        <f t="shared" si="75"/>
        <v>2024000</v>
      </c>
      <c r="W473" s="63">
        <f t="shared" si="76"/>
        <v>2051600</v>
      </c>
      <c r="X473" s="63">
        <f t="shared" si="77"/>
        <v>2051600</v>
      </c>
      <c r="Z473" s="63">
        <f t="shared" si="78"/>
        <v>2051600</v>
      </c>
      <c r="AA473" s="38">
        <v>0.3</v>
      </c>
      <c r="AB473" s="32" t="s">
        <v>452</v>
      </c>
      <c r="AC473" s="32" t="s">
        <v>453</v>
      </c>
      <c r="AD473" s="32" t="s">
        <v>452</v>
      </c>
      <c r="AE473" s="32" t="s">
        <v>453</v>
      </c>
    </row>
    <row r="474" spans="1:31" x14ac:dyDescent="0.45">
      <c r="D474" s="32">
        <v>3</v>
      </c>
      <c r="E474" s="89">
        <v>16</v>
      </c>
      <c r="F474" s="89">
        <v>17</v>
      </c>
      <c r="G474" s="32">
        <f t="shared" si="71"/>
        <v>272</v>
      </c>
      <c r="H474" s="32">
        <f t="shared" si="70"/>
        <v>68</v>
      </c>
      <c r="I474" s="32">
        <v>150</v>
      </c>
      <c r="J474" s="58">
        <f t="shared" si="73"/>
        <v>10200</v>
      </c>
      <c r="K474" s="32">
        <v>2</v>
      </c>
      <c r="L474" s="32" t="s">
        <v>225</v>
      </c>
      <c r="M474" s="32" t="s">
        <v>146</v>
      </c>
      <c r="N474" s="32" t="s">
        <v>201</v>
      </c>
      <c r="O474" s="32">
        <f t="shared" si="72"/>
        <v>272</v>
      </c>
      <c r="P474" s="32">
        <v>100</v>
      </c>
      <c r="Q474" s="32">
        <v>8900</v>
      </c>
      <c r="R474" s="39">
        <f t="shared" si="74"/>
        <v>2420800</v>
      </c>
      <c r="S474" s="32">
        <v>30</v>
      </c>
      <c r="T474" s="32">
        <v>50</v>
      </c>
      <c r="U474" s="39">
        <f t="shared" si="79"/>
        <v>1210400</v>
      </c>
      <c r="V474" s="39">
        <f t="shared" si="75"/>
        <v>1210400</v>
      </c>
      <c r="W474" s="63">
        <f t="shared" si="76"/>
        <v>1220600</v>
      </c>
      <c r="X474" s="63">
        <f t="shared" si="77"/>
        <v>1220600</v>
      </c>
      <c r="Z474" s="63">
        <f t="shared" si="78"/>
        <v>1220600</v>
      </c>
      <c r="AA474" s="38">
        <v>0.3</v>
      </c>
      <c r="AB474" s="32" t="s">
        <v>452</v>
      </c>
      <c r="AC474" s="32" t="s">
        <v>453</v>
      </c>
      <c r="AD474" s="32" t="s">
        <v>452</v>
      </c>
      <c r="AE474" s="32" t="s">
        <v>453</v>
      </c>
    </row>
    <row r="475" spans="1:31" x14ac:dyDescent="0.45">
      <c r="D475" s="32">
        <v>3</v>
      </c>
      <c r="E475" s="89">
        <v>5</v>
      </c>
      <c r="F475" s="89">
        <v>7</v>
      </c>
      <c r="G475" s="32">
        <f t="shared" si="71"/>
        <v>35</v>
      </c>
      <c r="H475" s="32">
        <f t="shared" si="70"/>
        <v>8.75</v>
      </c>
      <c r="I475" s="32">
        <v>150</v>
      </c>
      <c r="J475" s="58">
        <f t="shared" si="73"/>
        <v>1312.5</v>
      </c>
      <c r="K475" s="32">
        <v>3</v>
      </c>
      <c r="L475" s="32" t="s">
        <v>204</v>
      </c>
      <c r="M475" s="32" t="s">
        <v>146</v>
      </c>
      <c r="N475" s="32" t="s">
        <v>201</v>
      </c>
      <c r="O475" s="32">
        <f t="shared" si="72"/>
        <v>35</v>
      </c>
      <c r="P475" s="32">
        <v>100</v>
      </c>
      <c r="Q475" s="32">
        <v>6650</v>
      </c>
      <c r="R475" s="39">
        <f t="shared" si="74"/>
        <v>232750</v>
      </c>
      <c r="S475" s="32">
        <v>30</v>
      </c>
      <c r="T475" s="32">
        <v>50</v>
      </c>
      <c r="U475" s="39">
        <f t="shared" si="79"/>
        <v>116375</v>
      </c>
      <c r="V475" s="39">
        <f t="shared" si="75"/>
        <v>116375</v>
      </c>
      <c r="W475" s="63">
        <f t="shared" si="76"/>
        <v>117687.5</v>
      </c>
      <c r="X475" s="63">
        <f t="shared" si="77"/>
        <v>117687.5</v>
      </c>
      <c r="Z475" s="63">
        <f t="shared" si="78"/>
        <v>117687.5</v>
      </c>
      <c r="AA475" s="38">
        <v>0.3</v>
      </c>
      <c r="AB475" s="32" t="s">
        <v>452</v>
      </c>
      <c r="AC475" s="32" t="s">
        <v>453</v>
      </c>
      <c r="AD475" s="32" t="s">
        <v>452</v>
      </c>
      <c r="AE475" s="32" t="s">
        <v>453</v>
      </c>
    </row>
    <row r="476" spans="1:31" x14ac:dyDescent="0.45">
      <c r="D476" s="32">
        <v>3</v>
      </c>
      <c r="E476" s="89">
        <v>11</v>
      </c>
      <c r="F476" s="89">
        <v>23</v>
      </c>
      <c r="G476" s="32">
        <f t="shared" si="71"/>
        <v>253</v>
      </c>
      <c r="H476" s="32">
        <f t="shared" si="70"/>
        <v>63.25</v>
      </c>
      <c r="I476" s="32">
        <v>150</v>
      </c>
      <c r="J476" s="58">
        <f t="shared" si="73"/>
        <v>9487.5</v>
      </c>
      <c r="K476" s="32">
        <v>4</v>
      </c>
      <c r="L476" s="32" t="s">
        <v>376</v>
      </c>
      <c r="M476" s="32" t="s">
        <v>146</v>
      </c>
      <c r="N476" s="32" t="s">
        <v>201</v>
      </c>
      <c r="O476" s="32">
        <f t="shared" si="72"/>
        <v>253</v>
      </c>
      <c r="P476" s="32">
        <v>100</v>
      </c>
      <c r="Q476" s="32">
        <v>5600</v>
      </c>
      <c r="R476" s="39">
        <f t="shared" si="74"/>
        <v>1416800</v>
      </c>
      <c r="S476" s="32">
        <v>30</v>
      </c>
      <c r="T476" s="32">
        <v>50</v>
      </c>
      <c r="U476" s="39">
        <f t="shared" si="79"/>
        <v>708400</v>
      </c>
      <c r="V476" s="39">
        <f t="shared" si="75"/>
        <v>708400</v>
      </c>
      <c r="W476" s="63">
        <f t="shared" si="76"/>
        <v>717887.5</v>
      </c>
      <c r="X476" s="63">
        <f t="shared" si="77"/>
        <v>717887.5</v>
      </c>
      <c r="Z476" s="63">
        <f t="shared" si="78"/>
        <v>717887.5</v>
      </c>
      <c r="AA476" s="38">
        <v>0.3</v>
      </c>
      <c r="AB476" s="32" t="s">
        <v>452</v>
      </c>
      <c r="AC476" s="32" t="s">
        <v>453</v>
      </c>
      <c r="AD476" s="32" t="s">
        <v>452</v>
      </c>
      <c r="AE476" s="32" t="s">
        <v>453</v>
      </c>
    </row>
    <row r="477" spans="1:31" x14ac:dyDescent="0.45">
      <c r="D477" s="32">
        <v>3</v>
      </c>
      <c r="E477" s="89">
        <v>3</v>
      </c>
      <c r="F477" s="89">
        <v>8</v>
      </c>
      <c r="G477" s="32">
        <f t="shared" si="71"/>
        <v>24</v>
      </c>
      <c r="H477" s="32">
        <f t="shared" si="70"/>
        <v>6</v>
      </c>
      <c r="I477" s="32">
        <v>150</v>
      </c>
      <c r="J477" s="58">
        <f t="shared" si="73"/>
        <v>900</v>
      </c>
      <c r="K477" s="32">
        <v>5</v>
      </c>
      <c r="L477" s="32" t="s">
        <v>441</v>
      </c>
      <c r="M477" s="32" t="s">
        <v>146</v>
      </c>
      <c r="O477" s="32">
        <f t="shared" si="72"/>
        <v>24</v>
      </c>
      <c r="P477" s="32">
        <v>100</v>
      </c>
      <c r="Q477" s="32">
        <v>6050</v>
      </c>
      <c r="R477" s="39">
        <f t="shared" si="74"/>
        <v>145200</v>
      </c>
      <c r="S477" s="32">
        <v>30</v>
      </c>
      <c r="T477" s="32">
        <v>50</v>
      </c>
      <c r="U477" s="39">
        <f t="shared" si="79"/>
        <v>72600</v>
      </c>
      <c r="V477" s="39">
        <f t="shared" si="75"/>
        <v>72600</v>
      </c>
      <c r="W477" s="63">
        <f t="shared" si="76"/>
        <v>73500</v>
      </c>
      <c r="X477" s="63">
        <f t="shared" si="77"/>
        <v>73500</v>
      </c>
      <c r="Z477" s="63">
        <f t="shared" si="78"/>
        <v>73500</v>
      </c>
      <c r="AA477" s="38">
        <v>0.3</v>
      </c>
      <c r="AB477" s="32" t="s">
        <v>452</v>
      </c>
      <c r="AC477" s="32" t="s">
        <v>453</v>
      </c>
      <c r="AD477" s="32" t="s">
        <v>452</v>
      </c>
      <c r="AE477" s="32" t="s">
        <v>453</v>
      </c>
    </row>
    <row r="478" spans="1:31" x14ac:dyDescent="0.45">
      <c r="D478" s="32">
        <v>3</v>
      </c>
      <c r="E478" s="89">
        <v>20</v>
      </c>
      <c r="F478" s="89">
        <v>33</v>
      </c>
      <c r="G478" s="32">
        <f t="shared" si="71"/>
        <v>660</v>
      </c>
      <c r="H478" s="32">
        <f t="shared" si="70"/>
        <v>165</v>
      </c>
      <c r="I478" s="32">
        <v>150</v>
      </c>
      <c r="J478" s="58">
        <f t="shared" si="73"/>
        <v>24750</v>
      </c>
      <c r="K478" s="32">
        <v>6</v>
      </c>
      <c r="L478" s="32" t="s">
        <v>380</v>
      </c>
      <c r="M478" s="32" t="s">
        <v>146</v>
      </c>
      <c r="N478" s="32" t="s">
        <v>201</v>
      </c>
      <c r="O478" s="32">
        <f t="shared" si="72"/>
        <v>660</v>
      </c>
      <c r="P478" s="32">
        <v>100</v>
      </c>
      <c r="Q478" s="32">
        <v>3300</v>
      </c>
      <c r="R478" s="39">
        <f t="shared" si="74"/>
        <v>2178000</v>
      </c>
      <c r="S478" s="32">
        <v>30</v>
      </c>
      <c r="T478" s="32">
        <v>50</v>
      </c>
      <c r="U478" s="39">
        <f t="shared" si="79"/>
        <v>1089000</v>
      </c>
      <c r="V478" s="39">
        <f t="shared" si="75"/>
        <v>1089000</v>
      </c>
      <c r="W478" s="63">
        <f t="shared" si="76"/>
        <v>1113750</v>
      </c>
      <c r="X478" s="63">
        <f t="shared" si="77"/>
        <v>1113750</v>
      </c>
      <c r="Z478" s="63">
        <f t="shared" si="78"/>
        <v>1113750</v>
      </c>
      <c r="AA478" s="38">
        <v>0.3</v>
      </c>
      <c r="AB478" s="32" t="s">
        <v>452</v>
      </c>
      <c r="AC478" s="32" t="s">
        <v>453</v>
      </c>
      <c r="AD478" s="32" t="s">
        <v>452</v>
      </c>
      <c r="AE478" s="32" t="s">
        <v>453</v>
      </c>
    </row>
    <row r="479" spans="1:31" x14ac:dyDescent="0.45">
      <c r="D479" s="32">
        <v>3</v>
      </c>
      <c r="E479" s="89">
        <v>35</v>
      </c>
      <c r="F479" s="89">
        <v>33</v>
      </c>
      <c r="G479" s="32">
        <f t="shared" si="71"/>
        <v>1155</v>
      </c>
      <c r="H479" s="32">
        <f t="shared" si="70"/>
        <v>288.75</v>
      </c>
      <c r="I479" s="32">
        <v>150</v>
      </c>
      <c r="J479" s="58">
        <f t="shared" si="73"/>
        <v>43312.5</v>
      </c>
      <c r="K479" s="32">
        <v>7</v>
      </c>
      <c r="L479" s="32" t="s">
        <v>380</v>
      </c>
      <c r="M479" s="32" t="s">
        <v>146</v>
      </c>
      <c r="N479" s="32" t="s">
        <v>201</v>
      </c>
      <c r="O479" s="32">
        <f t="shared" si="72"/>
        <v>1155</v>
      </c>
      <c r="P479" s="32">
        <v>100</v>
      </c>
      <c r="Q479" s="32">
        <v>3300</v>
      </c>
      <c r="R479" s="39">
        <f t="shared" si="74"/>
        <v>3811500</v>
      </c>
      <c r="S479" s="32">
        <v>30</v>
      </c>
      <c r="T479" s="32">
        <v>50</v>
      </c>
      <c r="U479" s="39">
        <f t="shared" si="79"/>
        <v>1905750</v>
      </c>
      <c r="V479" s="39">
        <f t="shared" si="75"/>
        <v>1905750</v>
      </c>
      <c r="W479" s="63">
        <f t="shared" si="76"/>
        <v>1949062.5</v>
      </c>
      <c r="X479" s="63">
        <f t="shared" si="77"/>
        <v>1949062.5</v>
      </c>
      <c r="Z479" s="63">
        <f t="shared" si="78"/>
        <v>1949062.5</v>
      </c>
      <c r="AA479" s="38">
        <v>0.3</v>
      </c>
      <c r="AB479" s="32" t="s">
        <v>452</v>
      </c>
      <c r="AC479" s="32" t="s">
        <v>453</v>
      </c>
      <c r="AD479" s="32" t="s">
        <v>452</v>
      </c>
      <c r="AE479" s="32" t="s">
        <v>453</v>
      </c>
    </row>
    <row r="480" spans="1:31" x14ac:dyDescent="0.45">
      <c r="D480" s="32">
        <v>3</v>
      </c>
      <c r="E480" s="89">
        <v>4</v>
      </c>
      <c r="F480" s="89">
        <v>40</v>
      </c>
      <c r="G480" s="32">
        <f t="shared" si="71"/>
        <v>160</v>
      </c>
      <c r="H480" s="32">
        <f t="shared" si="70"/>
        <v>40</v>
      </c>
      <c r="I480" s="32">
        <v>150</v>
      </c>
      <c r="J480" s="58">
        <f t="shared" si="73"/>
        <v>6000</v>
      </c>
      <c r="K480" s="32">
        <v>8</v>
      </c>
      <c r="L480" s="32" t="s">
        <v>223</v>
      </c>
      <c r="M480" s="32" t="s">
        <v>146</v>
      </c>
      <c r="N480" s="32" t="s">
        <v>201</v>
      </c>
      <c r="O480" s="32">
        <f t="shared" si="72"/>
        <v>160</v>
      </c>
      <c r="P480" s="32">
        <v>100</v>
      </c>
      <c r="Q480" s="32">
        <v>6000</v>
      </c>
      <c r="R480" s="39">
        <f t="shared" si="74"/>
        <v>960000</v>
      </c>
      <c r="S480" s="32">
        <v>30</v>
      </c>
      <c r="T480" s="32">
        <v>50</v>
      </c>
      <c r="U480" s="39">
        <f t="shared" si="79"/>
        <v>480000</v>
      </c>
      <c r="V480" s="39">
        <f t="shared" si="75"/>
        <v>480000</v>
      </c>
      <c r="W480" s="63">
        <f t="shared" si="76"/>
        <v>486000</v>
      </c>
      <c r="X480" s="63">
        <f t="shared" si="77"/>
        <v>486000</v>
      </c>
      <c r="Z480" s="63">
        <f t="shared" si="78"/>
        <v>486000</v>
      </c>
      <c r="AA480" s="38">
        <v>0.3</v>
      </c>
      <c r="AB480" s="32" t="s">
        <v>452</v>
      </c>
      <c r="AC480" s="32" t="s">
        <v>453</v>
      </c>
      <c r="AD480" s="32" t="s">
        <v>452</v>
      </c>
      <c r="AE480" s="32" t="s">
        <v>453</v>
      </c>
    </row>
    <row r="481" spans="1:31" x14ac:dyDescent="0.45">
      <c r="D481" s="32">
        <v>3</v>
      </c>
      <c r="E481" s="89">
        <v>19</v>
      </c>
      <c r="F481" s="89">
        <v>57</v>
      </c>
      <c r="G481" s="32">
        <f t="shared" si="71"/>
        <v>1083</v>
      </c>
      <c r="H481" s="32">
        <f t="shared" si="70"/>
        <v>270.75</v>
      </c>
      <c r="I481" s="32">
        <v>150</v>
      </c>
      <c r="J481" s="58">
        <f t="shared" si="73"/>
        <v>40612.5</v>
      </c>
      <c r="K481" s="32">
        <v>9</v>
      </c>
      <c r="L481" s="32" t="s">
        <v>380</v>
      </c>
      <c r="M481" s="32" t="s">
        <v>146</v>
      </c>
      <c r="N481" s="32" t="s">
        <v>201</v>
      </c>
      <c r="O481" s="32">
        <f t="shared" si="72"/>
        <v>1083</v>
      </c>
      <c r="P481" s="32">
        <v>100</v>
      </c>
      <c r="Q481" s="32">
        <v>3300</v>
      </c>
      <c r="R481" s="39">
        <f t="shared" si="74"/>
        <v>3573900</v>
      </c>
      <c r="S481" s="32">
        <v>30</v>
      </c>
      <c r="T481" s="32">
        <v>50</v>
      </c>
      <c r="U481" s="39">
        <f t="shared" si="79"/>
        <v>1786950</v>
      </c>
      <c r="V481" s="39">
        <f t="shared" si="75"/>
        <v>1786950</v>
      </c>
      <c r="W481" s="63">
        <f t="shared" si="76"/>
        <v>1827562.5</v>
      </c>
      <c r="X481" s="63">
        <f t="shared" si="77"/>
        <v>1827562.5</v>
      </c>
      <c r="Z481" s="63">
        <f t="shared" si="78"/>
        <v>1827562.5</v>
      </c>
      <c r="AA481" s="38">
        <v>0.3</v>
      </c>
      <c r="AB481" s="32" t="s">
        <v>452</v>
      </c>
      <c r="AC481" s="32" t="s">
        <v>453</v>
      </c>
      <c r="AD481" s="32" t="s">
        <v>452</v>
      </c>
      <c r="AE481" s="32" t="s">
        <v>453</v>
      </c>
    </row>
    <row r="482" spans="1:31" x14ac:dyDescent="0.45">
      <c r="D482" s="32">
        <v>3</v>
      </c>
      <c r="E482" s="89">
        <v>35</v>
      </c>
      <c r="F482" s="89">
        <v>57</v>
      </c>
      <c r="G482" s="32">
        <f t="shared" si="71"/>
        <v>1995</v>
      </c>
      <c r="H482" s="32">
        <f t="shared" si="70"/>
        <v>498.75</v>
      </c>
      <c r="I482" s="32">
        <v>150</v>
      </c>
      <c r="J482" s="58">
        <f t="shared" si="73"/>
        <v>74812.5</v>
      </c>
      <c r="K482" s="32">
        <v>10</v>
      </c>
      <c r="L482" s="32" t="s">
        <v>223</v>
      </c>
      <c r="M482" s="32" t="s">
        <v>146</v>
      </c>
      <c r="N482" s="32" t="s">
        <v>201</v>
      </c>
      <c r="O482" s="32">
        <f t="shared" si="72"/>
        <v>1995</v>
      </c>
      <c r="P482" s="32">
        <v>100</v>
      </c>
      <c r="Q482" s="32">
        <v>6000</v>
      </c>
      <c r="R482" s="39">
        <f t="shared" si="74"/>
        <v>11970000</v>
      </c>
      <c r="S482" s="32">
        <v>30</v>
      </c>
      <c r="T482" s="32">
        <v>50</v>
      </c>
      <c r="U482" s="39">
        <f t="shared" si="79"/>
        <v>5985000</v>
      </c>
      <c r="V482" s="39">
        <f t="shared" si="75"/>
        <v>5985000</v>
      </c>
      <c r="W482" s="63">
        <f t="shared" si="76"/>
        <v>6059812.5</v>
      </c>
      <c r="X482" s="63">
        <f t="shared" si="77"/>
        <v>6059812.5</v>
      </c>
      <c r="Z482" s="63">
        <f t="shared" si="78"/>
        <v>6059812.5</v>
      </c>
      <c r="AA482" s="38">
        <v>0.3</v>
      </c>
      <c r="AB482" s="32" t="s">
        <v>452</v>
      </c>
      <c r="AC482" s="32" t="s">
        <v>453</v>
      </c>
      <c r="AD482" s="32" t="s">
        <v>452</v>
      </c>
      <c r="AE482" s="32" t="s">
        <v>453</v>
      </c>
    </row>
    <row r="483" spans="1:31" x14ac:dyDescent="0.45">
      <c r="D483" s="32">
        <v>3</v>
      </c>
      <c r="E483" s="89">
        <v>20</v>
      </c>
      <c r="F483" s="89">
        <v>25</v>
      </c>
      <c r="G483" s="32">
        <f t="shared" si="71"/>
        <v>500</v>
      </c>
      <c r="H483" s="32">
        <f t="shared" si="70"/>
        <v>125</v>
      </c>
      <c r="I483" s="32">
        <v>150</v>
      </c>
      <c r="J483" s="58">
        <f t="shared" si="73"/>
        <v>18750</v>
      </c>
      <c r="K483" s="32">
        <v>11</v>
      </c>
      <c r="L483" s="32" t="s">
        <v>380</v>
      </c>
      <c r="M483" s="32" t="s">
        <v>146</v>
      </c>
      <c r="N483" s="32" t="s">
        <v>201</v>
      </c>
      <c r="O483" s="32">
        <f t="shared" si="72"/>
        <v>500</v>
      </c>
      <c r="P483" s="32">
        <v>100</v>
      </c>
      <c r="Q483" s="32">
        <v>3300</v>
      </c>
      <c r="R483" s="39">
        <f t="shared" si="74"/>
        <v>1650000</v>
      </c>
      <c r="S483" s="32">
        <v>30</v>
      </c>
      <c r="T483" s="32">
        <v>50</v>
      </c>
      <c r="U483" s="39">
        <f t="shared" si="79"/>
        <v>825000</v>
      </c>
      <c r="V483" s="39">
        <f t="shared" si="75"/>
        <v>825000</v>
      </c>
      <c r="W483" s="63">
        <f t="shared" si="76"/>
        <v>843750</v>
      </c>
      <c r="X483" s="63">
        <f t="shared" si="77"/>
        <v>843750</v>
      </c>
      <c r="Z483" s="63">
        <f t="shared" si="78"/>
        <v>843750</v>
      </c>
      <c r="AA483" s="38">
        <v>0.3</v>
      </c>
      <c r="AB483" s="32" t="s">
        <v>452</v>
      </c>
      <c r="AC483" s="32" t="s">
        <v>453</v>
      </c>
      <c r="AD483" s="32" t="s">
        <v>452</v>
      </c>
      <c r="AE483" s="32" t="s">
        <v>453</v>
      </c>
    </row>
    <row r="484" spans="1:31" x14ac:dyDescent="0.45">
      <c r="D484" s="32">
        <v>3</v>
      </c>
      <c r="E484" s="89">
        <v>33</v>
      </c>
      <c r="F484" s="89">
        <v>34</v>
      </c>
      <c r="G484" s="32">
        <f t="shared" si="71"/>
        <v>1122</v>
      </c>
      <c r="H484" s="32">
        <f t="shared" si="70"/>
        <v>280.5</v>
      </c>
      <c r="I484" s="32">
        <v>150</v>
      </c>
      <c r="J484" s="58">
        <f t="shared" si="73"/>
        <v>42075</v>
      </c>
      <c r="K484" s="32">
        <v>12</v>
      </c>
      <c r="L484" s="32" t="s">
        <v>380</v>
      </c>
      <c r="M484" s="32" t="s">
        <v>146</v>
      </c>
      <c r="N484" s="32" t="s">
        <v>201</v>
      </c>
      <c r="O484" s="32">
        <f t="shared" si="72"/>
        <v>1122</v>
      </c>
      <c r="P484" s="32">
        <v>100</v>
      </c>
      <c r="Q484" s="32">
        <v>3300</v>
      </c>
      <c r="R484" s="39">
        <f t="shared" si="74"/>
        <v>3702600</v>
      </c>
      <c r="S484" s="32">
        <v>30</v>
      </c>
      <c r="T484" s="32">
        <v>50</v>
      </c>
      <c r="U484" s="39">
        <f t="shared" si="79"/>
        <v>1851300</v>
      </c>
      <c r="V484" s="39">
        <f t="shared" si="75"/>
        <v>1851300</v>
      </c>
      <c r="W484" s="63">
        <f t="shared" si="76"/>
        <v>1893375</v>
      </c>
      <c r="X484" s="63">
        <f t="shared" si="77"/>
        <v>1893375</v>
      </c>
      <c r="Z484" s="63">
        <f t="shared" si="78"/>
        <v>1893375</v>
      </c>
      <c r="AA484" s="38">
        <v>0.3</v>
      </c>
      <c r="AB484" s="32" t="s">
        <v>452</v>
      </c>
      <c r="AC484" s="32" t="s">
        <v>453</v>
      </c>
      <c r="AD484" s="32" t="s">
        <v>452</v>
      </c>
      <c r="AE484" s="32" t="s">
        <v>453</v>
      </c>
    </row>
    <row r="485" spans="1:31" x14ac:dyDescent="0.45">
      <c r="D485" s="32">
        <v>3</v>
      </c>
      <c r="E485" s="89">
        <v>10</v>
      </c>
      <c r="F485" s="89">
        <v>20</v>
      </c>
      <c r="G485" s="32">
        <f t="shared" si="71"/>
        <v>200</v>
      </c>
      <c r="H485" s="32">
        <f t="shared" si="70"/>
        <v>50</v>
      </c>
      <c r="I485" s="32">
        <v>150</v>
      </c>
      <c r="J485" s="58">
        <f t="shared" si="73"/>
        <v>7500</v>
      </c>
      <c r="K485" s="32">
        <v>13</v>
      </c>
      <c r="L485" s="32" t="s">
        <v>223</v>
      </c>
      <c r="M485" s="32" t="s">
        <v>146</v>
      </c>
      <c r="N485" s="32" t="s">
        <v>201</v>
      </c>
      <c r="O485" s="32">
        <f t="shared" si="72"/>
        <v>200</v>
      </c>
      <c r="P485" s="32">
        <v>100</v>
      </c>
      <c r="Q485" s="32">
        <v>6000</v>
      </c>
      <c r="R485" s="39">
        <f t="shared" si="74"/>
        <v>1200000</v>
      </c>
      <c r="S485" s="32">
        <v>30</v>
      </c>
      <c r="T485" s="32">
        <v>50</v>
      </c>
      <c r="U485" s="39">
        <f t="shared" si="79"/>
        <v>600000</v>
      </c>
      <c r="V485" s="39">
        <f t="shared" si="75"/>
        <v>600000</v>
      </c>
      <c r="W485" s="63">
        <f t="shared" si="76"/>
        <v>607500</v>
      </c>
      <c r="X485" s="63">
        <f t="shared" si="77"/>
        <v>607500</v>
      </c>
      <c r="Z485" s="63">
        <f t="shared" si="78"/>
        <v>607500</v>
      </c>
      <c r="AA485" s="38">
        <v>0.3</v>
      </c>
      <c r="AB485" s="32" t="s">
        <v>452</v>
      </c>
      <c r="AC485" s="32" t="s">
        <v>453</v>
      </c>
      <c r="AD485" s="32" t="s">
        <v>452</v>
      </c>
      <c r="AE485" s="32" t="s">
        <v>453</v>
      </c>
    </row>
    <row r="486" spans="1:31" x14ac:dyDescent="0.45">
      <c r="D486" s="32">
        <v>3</v>
      </c>
      <c r="E486" s="89">
        <v>36</v>
      </c>
      <c r="F486" s="89">
        <v>12</v>
      </c>
      <c r="G486" s="32">
        <f t="shared" si="71"/>
        <v>432</v>
      </c>
      <c r="H486" s="32">
        <f t="shared" si="70"/>
        <v>108</v>
      </c>
      <c r="I486" s="32">
        <v>150</v>
      </c>
      <c r="J486" s="58">
        <f t="shared" si="73"/>
        <v>16200</v>
      </c>
      <c r="K486" s="32">
        <v>14</v>
      </c>
      <c r="L486" s="32" t="s">
        <v>380</v>
      </c>
      <c r="M486" s="32" t="s">
        <v>146</v>
      </c>
      <c r="N486" s="32" t="s">
        <v>201</v>
      </c>
      <c r="O486" s="32">
        <f t="shared" si="72"/>
        <v>432</v>
      </c>
      <c r="P486" s="32">
        <v>100</v>
      </c>
      <c r="Q486" s="32">
        <v>3300</v>
      </c>
      <c r="R486" s="39">
        <f t="shared" si="74"/>
        <v>1425600</v>
      </c>
      <c r="S486" s="32">
        <v>30</v>
      </c>
      <c r="T486" s="32">
        <v>50</v>
      </c>
      <c r="U486" s="39">
        <f t="shared" si="79"/>
        <v>712800</v>
      </c>
      <c r="V486" s="39">
        <f t="shared" si="75"/>
        <v>712800</v>
      </c>
      <c r="W486" s="63">
        <f t="shared" si="76"/>
        <v>729000</v>
      </c>
      <c r="X486" s="63">
        <f t="shared" si="77"/>
        <v>729000</v>
      </c>
      <c r="Z486" s="63">
        <f t="shared" si="78"/>
        <v>729000</v>
      </c>
      <c r="AA486" s="38">
        <v>0.3</v>
      </c>
      <c r="AB486" s="32" t="s">
        <v>452</v>
      </c>
      <c r="AC486" s="32" t="s">
        <v>453</v>
      </c>
      <c r="AD486" s="32" t="s">
        <v>452</v>
      </c>
      <c r="AE486" s="32" t="s">
        <v>453</v>
      </c>
    </row>
    <row r="487" spans="1:31" x14ac:dyDescent="0.45">
      <c r="D487" s="32">
        <v>3</v>
      </c>
      <c r="G487" s="32">
        <v>4971</v>
      </c>
      <c r="H487" s="32">
        <v>1242.75</v>
      </c>
      <c r="I487" s="32">
        <v>150</v>
      </c>
      <c r="J487" s="58">
        <f t="shared" si="73"/>
        <v>186412.5</v>
      </c>
      <c r="R487" s="39">
        <f t="shared" si="74"/>
        <v>0</v>
      </c>
      <c r="U487" s="39">
        <f t="shared" si="79"/>
        <v>0</v>
      </c>
      <c r="V487" s="39">
        <f t="shared" si="75"/>
        <v>0</v>
      </c>
      <c r="W487" s="63">
        <f t="shared" si="76"/>
        <v>186412.5</v>
      </c>
      <c r="X487" s="63">
        <f t="shared" si="77"/>
        <v>186412.5</v>
      </c>
      <c r="Z487" s="63">
        <f t="shared" si="78"/>
        <v>186412.5</v>
      </c>
      <c r="AA487" s="38">
        <v>0.3</v>
      </c>
      <c r="AB487" s="32" t="s">
        <v>452</v>
      </c>
      <c r="AC487" s="32" t="s">
        <v>453</v>
      </c>
      <c r="AE487" s="32"/>
    </row>
    <row r="488" spans="1:31" x14ac:dyDescent="0.45">
      <c r="A488" s="32">
        <v>151</v>
      </c>
      <c r="B488" s="32" t="s">
        <v>143</v>
      </c>
      <c r="C488" s="32">
        <v>17471</v>
      </c>
      <c r="D488" s="32">
        <v>3</v>
      </c>
      <c r="E488" s="89">
        <v>23</v>
      </c>
      <c r="F488" s="89">
        <v>100</v>
      </c>
      <c r="G488" s="32">
        <f t="shared" si="71"/>
        <v>2300</v>
      </c>
      <c r="H488" s="32">
        <f t="shared" si="70"/>
        <v>575</v>
      </c>
      <c r="I488" s="32">
        <v>150</v>
      </c>
      <c r="J488" s="58">
        <f t="shared" si="73"/>
        <v>86250</v>
      </c>
      <c r="K488" s="32">
        <v>1</v>
      </c>
      <c r="L488" s="32" t="s">
        <v>380</v>
      </c>
      <c r="M488" s="32" t="s">
        <v>146</v>
      </c>
      <c r="N488" s="32" t="s">
        <v>201</v>
      </c>
      <c r="O488" s="32">
        <f t="shared" si="72"/>
        <v>2300</v>
      </c>
      <c r="P488" s="32">
        <v>100</v>
      </c>
      <c r="Q488" s="32">
        <v>3300</v>
      </c>
      <c r="R488" s="39">
        <f t="shared" si="74"/>
        <v>7590000</v>
      </c>
      <c r="S488" s="32">
        <v>30</v>
      </c>
      <c r="T488" s="32">
        <v>50</v>
      </c>
      <c r="U488" s="39">
        <f t="shared" si="79"/>
        <v>3795000</v>
      </c>
      <c r="V488" s="39">
        <f t="shared" si="75"/>
        <v>3795000</v>
      </c>
      <c r="W488" s="63">
        <f t="shared" si="76"/>
        <v>3881250</v>
      </c>
      <c r="X488" s="63">
        <f t="shared" si="77"/>
        <v>3881250</v>
      </c>
      <c r="Z488" s="63">
        <f t="shared" si="78"/>
        <v>3881250</v>
      </c>
      <c r="AA488" s="38">
        <v>0.3</v>
      </c>
      <c r="AB488" s="32" t="s">
        <v>452</v>
      </c>
      <c r="AC488" s="32" t="s">
        <v>453</v>
      </c>
      <c r="AD488" s="32" t="s">
        <v>452</v>
      </c>
      <c r="AE488" s="32" t="s">
        <v>453</v>
      </c>
    </row>
    <row r="489" spans="1:31" x14ac:dyDescent="0.45">
      <c r="D489" s="32">
        <v>3</v>
      </c>
      <c r="E489" s="89">
        <v>11</v>
      </c>
      <c r="F489" s="89">
        <v>33</v>
      </c>
      <c r="G489" s="32">
        <f t="shared" si="71"/>
        <v>363</v>
      </c>
      <c r="H489" s="32">
        <f t="shared" si="70"/>
        <v>90.75</v>
      </c>
      <c r="I489" s="32">
        <v>150</v>
      </c>
      <c r="J489" s="58">
        <f t="shared" si="73"/>
        <v>13612.5</v>
      </c>
      <c r="K489" s="32">
        <v>2</v>
      </c>
      <c r="L489" s="32" t="s">
        <v>380</v>
      </c>
      <c r="M489" s="32" t="s">
        <v>146</v>
      </c>
      <c r="N489" s="32" t="s">
        <v>201</v>
      </c>
      <c r="O489" s="32">
        <f t="shared" si="72"/>
        <v>363</v>
      </c>
      <c r="P489" s="32">
        <v>100</v>
      </c>
      <c r="Q489" s="32">
        <v>3300</v>
      </c>
      <c r="R489" s="39">
        <f t="shared" si="74"/>
        <v>1197900</v>
      </c>
      <c r="S489" s="32">
        <v>30</v>
      </c>
      <c r="T489" s="32">
        <v>50</v>
      </c>
      <c r="U489" s="39">
        <f t="shared" si="79"/>
        <v>598950</v>
      </c>
      <c r="V489" s="39">
        <f t="shared" si="75"/>
        <v>598950</v>
      </c>
      <c r="W489" s="63">
        <f t="shared" si="76"/>
        <v>612562.5</v>
      </c>
      <c r="X489" s="63">
        <f t="shared" si="77"/>
        <v>612562.5</v>
      </c>
      <c r="Z489" s="63">
        <f t="shared" si="78"/>
        <v>612562.5</v>
      </c>
      <c r="AA489" s="38">
        <v>0.3</v>
      </c>
      <c r="AB489" s="32" t="s">
        <v>452</v>
      </c>
      <c r="AC489" s="32" t="s">
        <v>453</v>
      </c>
      <c r="AD489" s="32" t="s">
        <v>452</v>
      </c>
      <c r="AE489" s="32" t="s">
        <v>453</v>
      </c>
    </row>
    <row r="490" spans="1:31" x14ac:dyDescent="0.45">
      <c r="D490" s="32">
        <v>3</v>
      </c>
      <c r="E490" s="89">
        <v>11</v>
      </c>
      <c r="F490" s="89">
        <v>33</v>
      </c>
      <c r="G490" s="32">
        <f t="shared" si="71"/>
        <v>363</v>
      </c>
      <c r="H490" s="32">
        <f t="shared" si="70"/>
        <v>90.75</v>
      </c>
      <c r="I490" s="32">
        <v>150</v>
      </c>
      <c r="J490" s="58">
        <f t="shared" si="73"/>
        <v>13612.5</v>
      </c>
      <c r="K490" s="32">
        <v>3</v>
      </c>
      <c r="L490" s="32" t="s">
        <v>380</v>
      </c>
      <c r="M490" s="32" t="s">
        <v>146</v>
      </c>
      <c r="N490" s="32" t="s">
        <v>201</v>
      </c>
      <c r="O490" s="32">
        <f t="shared" si="72"/>
        <v>363</v>
      </c>
      <c r="P490" s="32">
        <v>100</v>
      </c>
      <c r="Q490" s="32">
        <v>3300</v>
      </c>
      <c r="R490" s="39">
        <f t="shared" si="74"/>
        <v>1197900</v>
      </c>
      <c r="S490" s="32">
        <v>30</v>
      </c>
      <c r="T490" s="32">
        <v>50</v>
      </c>
      <c r="U490" s="39">
        <f t="shared" si="79"/>
        <v>598950</v>
      </c>
      <c r="V490" s="39">
        <f t="shared" si="75"/>
        <v>598950</v>
      </c>
      <c r="W490" s="63">
        <f t="shared" si="76"/>
        <v>612562.5</v>
      </c>
      <c r="X490" s="63">
        <f t="shared" si="77"/>
        <v>612562.5</v>
      </c>
      <c r="Z490" s="63">
        <f t="shared" si="78"/>
        <v>612562.5</v>
      </c>
      <c r="AA490" s="38">
        <v>0.3</v>
      </c>
      <c r="AB490" s="32" t="s">
        <v>452</v>
      </c>
      <c r="AC490" s="32" t="s">
        <v>453</v>
      </c>
      <c r="AD490" s="32" t="s">
        <v>452</v>
      </c>
      <c r="AE490" s="32" t="s">
        <v>453</v>
      </c>
    </row>
    <row r="491" spans="1:31" x14ac:dyDescent="0.45">
      <c r="D491" s="32">
        <v>3</v>
      </c>
      <c r="E491" s="89">
        <v>28</v>
      </c>
      <c r="F491" s="89">
        <v>23</v>
      </c>
      <c r="G491" s="32">
        <f t="shared" si="71"/>
        <v>644</v>
      </c>
      <c r="H491" s="32">
        <f t="shared" si="70"/>
        <v>161</v>
      </c>
      <c r="I491" s="32">
        <v>150</v>
      </c>
      <c r="J491" s="58">
        <f t="shared" si="73"/>
        <v>24150</v>
      </c>
      <c r="K491" s="32">
        <v>4</v>
      </c>
      <c r="L491" s="32" t="s">
        <v>223</v>
      </c>
      <c r="M491" s="32" t="s">
        <v>146</v>
      </c>
      <c r="N491" s="32" t="s">
        <v>201</v>
      </c>
      <c r="O491" s="32">
        <f t="shared" si="72"/>
        <v>644</v>
      </c>
      <c r="P491" s="32">
        <v>100</v>
      </c>
      <c r="Q491" s="32">
        <v>6000</v>
      </c>
      <c r="R491" s="39">
        <f t="shared" si="74"/>
        <v>3864000</v>
      </c>
      <c r="S491" s="32">
        <v>30</v>
      </c>
      <c r="T491" s="32">
        <v>50</v>
      </c>
      <c r="U491" s="39">
        <f t="shared" si="79"/>
        <v>1932000</v>
      </c>
      <c r="V491" s="39">
        <f t="shared" si="75"/>
        <v>1932000</v>
      </c>
      <c r="W491" s="63">
        <f t="shared" si="76"/>
        <v>1956150</v>
      </c>
      <c r="X491" s="63">
        <f t="shared" si="77"/>
        <v>1956150</v>
      </c>
      <c r="Z491" s="63">
        <f t="shared" si="78"/>
        <v>1956150</v>
      </c>
      <c r="AA491" s="38">
        <v>0.3</v>
      </c>
      <c r="AB491" s="32" t="s">
        <v>452</v>
      </c>
      <c r="AC491" s="32" t="s">
        <v>453</v>
      </c>
      <c r="AD491" s="32" t="s">
        <v>452</v>
      </c>
      <c r="AE491" s="32" t="s">
        <v>453</v>
      </c>
    </row>
    <row r="492" spans="1:31" x14ac:dyDescent="0.45">
      <c r="D492" s="32">
        <v>3</v>
      </c>
      <c r="E492" s="89">
        <v>29</v>
      </c>
      <c r="F492" s="89">
        <v>23</v>
      </c>
      <c r="G492" s="32">
        <f t="shared" si="71"/>
        <v>667</v>
      </c>
      <c r="H492" s="32">
        <f t="shared" si="70"/>
        <v>166.75</v>
      </c>
      <c r="I492" s="32">
        <v>150</v>
      </c>
      <c r="J492" s="58">
        <f t="shared" si="73"/>
        <v>25012.5</v>
      </c>
      <c r="K492" s="32">
        <v>5</v>
      </c>
      <c r="L492" s="32" t="s">
        <v>223</v>
      </c>
      <c r="M492" s="32" t="s">
        <v>146</v>
      </c>
      <c r="N492" s="32" t="s">
        <v>201</v>
      </c>
      <c r="O492" s="32">
        <f t="shared" si="72"/>
        <v>667</v>
      </c>
      <c r="P492" s="32">
        <v>100</v>
      </c>
      <c r="Q492" s="32">
        <v>6000</v>
      </c>
      <c r="R492" s="39">
        <f t="shared" si="74"/>
        <v>4002000</v>
      </c>
      <c r="S492" s="32">
        <v>30</v>
      </c>
      <c r="T492" s="32">
        <v>50</v>
      </c>
      <c r="U492" s="39">
        <f t="shared" si="79"/>
        <v>2001000</v>
      </c>
      <c r="V492" s="39">
        <f t="shared" si="75"/>
        <v>2001000</v>
      </c>
      <c r="W492" s="63">
        <f t="shared" si="76"/>
        <v>2026012.5</v>
      </c>
      <c r="X492" s="63">
        <f t="shared" si="77"/>
        <v>2026012.5</v>
      </c>
      <c r="Z492" s="63">
        <f t="shared" si="78"/>
        <v>2026012.5</v>
      </c>
      <c r="AA492" s="38">
        <v>0.3</v>
      </c>
      <c r="AB492" s="32" t="s">
        <v>452</v>
      </c>
      <c r="AC492" s="32" t="s">
        <v>453</v>
      </c>
      <c r="AD492" s="32" t="s">
        <v>452</v>
      </c>
      <c r="AE492" s="32" t="s">
        <v>453</v>
      </c>
    </row>
    <row r="493" spans="1:31" s="46" customFormat="1" ht="20.25" thickBot="1" x14ac:dyDescent="0.5">
      <c r="E493" s="91"/>
      <c r="F493" s="91"/>
      <c r="G493" s="46">
        <v>4353</v>
      </c>
      <c r="H493" s="46">
        <v>1088.25</v>
      </c>
      <c r="I493" s="46">
        <v>150</v>
      </c>
      <c r="J493" s="59">
        <f t="shared" si="73"/>
        <v>163237.5</v>
      </c>
      <c r="R493" s="47">
        <f t="shared" si="74"/>
        <v>0</v>
      </c>
      <c r="U493" s="47">
        <f t="shared" si="79"/>
        <v>0</v>
      </c>
      <c r="V493" s="47">
        <f t="shared" si="75"/>
        <v>0</v>
      </c>
      <c r="W493" s="64">
        <f t="shared" si="76"/>
        <v>163237.5</v>
      </c>
      <c r="X493" s="64">
        <f t="shared" si="77"/>
        <v>163237.5</v>
      </c>
      <c r="Z493" s="64">
        <f t="shared" si="78"/>
        <v>163237.5</v>
      </c>
      <c r="AA493" s="48">
        <v>0.3</v>
      </c>
      <c r="AB493" s="46" t="s">
        <v>452</v>
      </c>
      <c r="AC493" s="46" t="s">
        <v>453</v>
      </c>
      <c r="AD493" s="82"/>
      <c r="AE493" s="82"/>
    </row>
    <row r="494" spans="1:31" s="49" customFormat="1" x14ac:dyDescent="0.45">
      <c r="A494" s="49">
        <v>152</v>
      </c>
      <c r="B494" s="49" t="s">
        <v>143</v>
      </c>
      <c r="C494" s="49">
        <v>1480</v>
      </c>
      <c r="D494" s="49">
        <v>3</v>
      </c>
      <c r="E494" s="89">
        <v>40</v>
      </c>
      <c r="F494" s="89">
        <v>40</v>
      </c>
      <c r="G494" s="49">
        <f t="shared" si="71"/>
        <v>1600</v>
      </c>
      <c r="H494" s="49">
        <f t="shared" ref="H494:H557" si="80">G494/4</f>
        <v>400</v>
      </c>
      <c r="I494" s="49">
        <v>1050</v>
      </c>
      <c r="J494" s="60">
        <f t="shared" si="73"/>
        <v>420000</v>
      </c>
      <c r="K494" s="49">
        <v>1</v>
      </c>
      <c r="L494" s="97" t="s">
        <v>454</v>
      </c>
      <c r="N494" s="49" t="s">
        <v>201</v>
      </c>
      <c r="R494" s="50">
        <f t="shared" si="74"/>
        <v>0</v>
      </c>
      <c r="U494" s="50">
        <f t="shared" si="79"/>
        <v>0</v>
      </c>
      <c r="V494" s="50">
        <f t="shared" si="75"/>
        <v>0</v>
      </c>
      <c r="W494" s="65">
        <f t="shared" si="76"/>
        <v>420000</v>
      </c>
      <c r="X494" s="65">
        <f t="shared" si="77"/>
        <v>420000</v>
      </c>
      <c r="Z494" s="65">
        <f t="shared" si="78"/>
        <v>420000</v>
      </c>
      <c r="AA494" s="51">
        <v>0.3</v>
      </c>
      <c r="AB494" s="49" t="s">
        <v>456</v>
      </c>
      <c r="AC494" s="73" t="s">
        <v>455</v>
      </c>
      <c r="AD494" s="73" t="s">
        <v>457</v>
      </c>
      <c r="AE494" s="73" t="s">
        <v>458</v>
      </c>
    </row>
    <row r="495" spans="1:31" x14ac:dyDescent="0.45">
      <c r="D495" s="32">
        <v>2</v>
      </c>
      <c r="E495" s="89">
        <v>5</v>
      </c>
      <c r="F495" s="89">
        <v>8</v>
      </c>
      <c r="G495" s="32">
        <f t="shared" si="71"/>
        <v>40</v>
      </c>
      <c r="H495" s="32">
        <f t="shared" si="80"/>
        <v>10</v>
      </c>
      <c r="I495" s="32">
        <v>1050</v>
      </c>
      <c r="J495" s="58">
        <f t="shared" si="73"/>
        <v>10500</v>
      </c>
      <c r="K495" s="32">
        <v>2</v>
      </c>
      <c r="L495" s="32" t="s">
        <v>204</v>
      </c>
      <c r="M495" s="32" t="s">
        <v>146</v>
      </c>
      <c r="N495" s="32" t="s">
        <v>241</v>
      </c>
      <c r="O495" s="32">
        <f t="shared" si="72"/>
        <v>40</v>
      </c>
      <c r="P495" s="32">
        <v>100</v>
      </c>
      <c r="Q495" s="32">
        <v>6550</v>
      </c>
      <c r="R495" s="39">
        <f t="shared" si="74"/>
        <v>262000</v>
      </c>
      <c r="U495" s="39">
        <f t="shared" si="79"/>
        <v>0</v>
      </c>
      <c r="V495" s="39">
        <f t="shared" si="75"/>
        <v>262000</v>
      </c>
      <c r="W495" s="63">
        <f t="shared" si="76"/>
        <v>272500</v>
      </c>
      <c r="X495" s="63">
        <f t="shared" si="77"/>
        <v>272500</v>
      </c>
      <c r="Z495" s="63">
        <f t="shared" si="78"/>
        <v>272500</v>
      </c>
      <c r="AA495" s="38">
        <v>0.01</v>
      </c>
      <c r="AB495" s="49" t="s">
        <v>456</v>
      </c>
      <c r="AC495" s="73" t="s">
        <v>455</v>
      </c>
      <c r="AD495" s="49" t="s">
        <v>456</v>
      </c>
      <c r="AE495" s="73" t="s">
        <v>455</v>
      </c>
    </row>
    <row r="496" spans="1:31" x14ac:dyDescent="0.45">
      <c r="D496" s="32">
        <v>2</v>
      </c>
      <c r="E496" s="89">
        <v>4</v>
      </c>
      <c r="F496" s="89">
        <v>4</v>
      </c>
      <c r="G496" s="32">
        <f t="shared" ref="G496:G559" si="81">E496*F496</f>
        <v>16</v>
      </c>
      <c r="H496" s="32">
        <f t="shared" si="80"/>
        <v>4</v>
      </c>
      <c r="I496" s="32">
        <v>1050</v>
      </c>
      <c r="J496" s="58">
        <f t="shared" si="73"/>
        <v>4200</v>
      </c>
      <c r="K496" s="32">
        <v>3</v>
      </c>
      <c r="L496" s="32" t="s">
        <v>204</v>
      </c>
      <c r="M496" s="32" t="s">
        <v>146</v>
      </c>
      <c r="N496" s="32" t="s">
        <v>241</v>
      </c>
      <c r="O496" s="32">
        <f t="shared" si="72"/>
        <v>16</v>
      </c>
      <c r="P496" s="32">
        <v>100</v>
      </c>
      <c r="Q496" s="32">
        <v>6550</v>
      </c>
      <c r="R496" s="39">
        <f t="shared" si="74"/>
        <v>104800</v>
      </c>
      <c r="U496" s="39">
        <f t="shared" si="79"/>
        <v>0</v>
      </c>
      <c r="V496" s="39">
        <f t="shared" si="75"/>
        <v>104800</v>
      </c>
      <c r="W496" s="63">
        <f t="shared" si="76"/>
        <v>109000</v>
      </c>
      <c r="X496" s="63">
        <f t="shared" si="77"/>
        <v>109000</v>
      </c>
      <c r="Z496" s="63">
        <f t="shared" si="78"/>
        <v>109000</v>
      </c>
      <c r="AA496" s="38">
        <v>0.02</v>
      </c>
      <c r="AB496" s="49" t="s">
        <v>456</v>
      </c>
      <c r="AC496" s="73" t="s">
        <v>455</v>
      </c>
      <c r="AD496" s="49" t="s">
        <v>456</v>
      </c>
      <c r="AE496" s="73" t="s">
        <v>455</v>
      </c>
    </row>
    <row r="497" spans="1:31" s="46" customFormat="1" ht="20.25" thickBot="1" x14ac:dyDescent="0.5">
      <c r="D497" s="46">
        <v>1</v>
      </c>
      <c r="E497" s="91"/>
      <c r="F497" s="91"/>
      <c r="G497" s="46">
        <v>10784</v>
      </c>
      <c r="H497" s="46">
        <v>2696</v>
      </c>
      <c r="I497" s="46">
        <v>1050</v>
      </c>
      <c r="J497" s="59">
        <f t="shared" si="73"/>
        <v>2830800</v>
      </c>
      <c r="R497" s="47">
        <f t="shared" si="74"/>
        <v>0</v>
      </c>
      <c r="U497" s="47">
        <f t="shared" si="79"/>
        <v>0</v>
      </c>
      <c r="V497" s="47">
        <f t="shared" si="75"/>
        <v>0</v>
      </c>
      <c r="W497" s="64">
        <f t="shared" si="76"/>
        <v>2830800</v>
      </c>
      <c r="X497" s="64">
        <f t="shared" si="77"/>
        <v>2830800</v>
      </c>
      <c r="Z497" s="64">
        <f t="shared" si="78"/>
        <v>2830800</v>
      </c>
      <c r="AA497" s="48">
        <v>0.01</v>
      </c>
      <c r="AB497" s="46" t="s">
        <v>456</v>
      </c>
      <c r="AC497" s="67" t="s">
        <v>455</v>
      </c>
      <c r="AD497" s="82"/>
      <c r="AE497" s="82"/>
    </row>
    <row r="498" spans="1:31" x14ac:dyDescent="0.45">
      <c r="A498" s="32">
        <v>153</v>
      </c>
      <c r="B498" s="32" t="s">
        <v>143</v>
      </c>
      <c r="C498" s="32">
        <v>23255</v>
      </c>
      <c r="D498" s="32">
        <v>3</v>
      </c>
      <c r="E498" s="89">
        <v>20</v>
      </c>
      <c r="F498" s="89">
        <v>12</v>
      </c>
      <c r="G498" s="32">
        <f t="shared" si="81"/>
        <v>240</v>
      </c>
      <c r="H498" s="32">
        <f t="shared" si="80"/>
        <v>60</v>
      </c>
      <c r="I498" s="32">
        <v>750</v>
      </c>
      <c r="J498" s="58">
        <f t="shared" si="73"/>
        <v>45000</v>
      </c>
      <c r="K498" s="32">
        <v>1</v>
      </c>
      <c r="L498" s="98" t="s">
        <v>454</v>
      </c>
      <c r="N498" s="32" t="s">
        <v>201</v>
      </c>
      <c r="R498" s="39">
        <f t="shared" si="74"/>
        <v>0</v>
      </c>
      <c r="U498" s="39">
        <f t="shared" si="79"/>
        <v>0</v>
      </c>
      <c r="V498" s="39">
        <f t="shared" si="75"/>
        <v>0</v>
      </c>
      <c r="W498" s="63">
        <f t="shared" si="76"/>
        <v>45000</v>
      </c>
      <c r="X498" s="63">
        <f t="shared" si="77"/>
        <v>45000</v>
      </c>
      <c r="Z498" s="63">
        <f t="shared" si="78"/>
        <v>45000</v>
      </c>
      <c r="AA498" s="38">
        <v>0.3</v>
      </c>
      <c r="AB498" s="32" t="s">
        <v>459</v>
      </c>
      <c r="AC498" s="32" t="s">
        <v>460</v>
      </c>
      <c r="AD498" s="55" t="s">
        <v>462</v>
      </c>
      <c r="AE498" s="55" t="s">
        <v>463</v>
      </c>
    </row>
    <row r="499" spans="1:31" s="46" customFormat="1" ht="20.25" thickBot="1" x14ac:dyDescent="0.5">
      <c r="D499" s="46">
        <v>1</v>
      </c>
      <c r="E499" s="91"/>
      <c r="F499" s="91"/>
      <c r="G499" s="46">
        <v>43940</v>
      </c>
      <c r="H499" s="46">
        <v>10985</v>
      </c>
      <c r="I499" s="46">
        <v>750</v>
      </c>
      <c r="J499" s="59">
        <f t="shared" si="73"/>
        <v>8238750</v>
      </c>
      <c r="R499" s="47">
        <f t="shared" si="74"/>
        <v>0</v>
      </c>
      <c r="U499" s="47">
        <f t="shared" si="79"/>
        <v>0</v>
      </c>
      <c r="V499" s="47">
        <f t="shared" si="75"/>
        <v>0</v>
      </c>
      <c r="W499" s="64">
        <f t="shared" si="76"/>
        <v>8238750</v>
      </c>
      <c r="X499" s="64">
        <f t="shared" si="77"/>
        <v>8238750</v>
      </c>
      <c r="Z499" s="64">
        <f t="shared" si="78"/>
        <v>8238750</v>
      </c>
      <c r="AA499" s="48">
        <v>0.01</v>
      </c>
      <c r="AB499" s="46" t="s">
        <v>459</v>
      </c>
      <c r="AC499" s="46" t="s">
        <v>461</v>
      </c>
      <c r="AD499" s="82"/>
      <c r="AE499" s="82"/>
    </row>
    <row r="500" spans="1:31" x14ac:dyDescent="0.45">
      <c r="A500" s="32">
        <v>154</v>
      </c>
      <c r="B500" s="32" t="s">
        <v>143</v>
      </c>
      <c r="C500" s="32">
        <v>6931</v>
      </c>
      <c r="D500" s="32">
        <v>3</v>
      </c>
      <c r="E500" s="89">
        <v>35</v>
      </c>
      <c r="F500" s="89">
        <v>35</v>
      </c>
      <c r="G500" s="32">
        <f t="shared" si="81"/>
        <v>1225</v>
      </c>
      <c r="H500" s="32">
        <f t="shared" si="80"/>
        <v>306.25</v>
      </c>
      <c r="I500" s="32">
        <v>630</v>
      </c>
      <c r="J500" s="58">
        <f t="shared" si="73"/>
        <v>192937.5</v>
      </c>
      <c r="K500" s="32">
        <v>1</v>
      </c>
      <c r="L500" s="98" t="s">
        <v>454</v>
      </c>
      <c r="N500" s="32" t="s">
        <v>464</v>
      </c>
      <c r="R500" s="39">
        <f t="shared" si="74"/>
        <v>0</v>
      </c>
      <c r="U500" s="39">
        <f t="shared" si="79"/>
        <v>0</v>
      </c>
      <c r="V500" s="39">
        <f t="shared" si="75"/>
        <v>0</v>
      </c>
      <c r="W500" s="63">
        <f t="shared" si="76"/>
        <v>192937.5</v>
      </c>
      <c r="X500" s="63">
        <f t="shared" si="77"/>
        <v>192937.5</v>
      </c>
      <c r="Z500" s="63">
        <f t="shared" si="78"/>
        <v>192937.5</v>
      </c>
      <c r="AA500" s="38">
        <v>0.3</v>
      </c>
      <c r="AB500" s="32" t="s">
        <v>465</v>
      </c>
      <c r="AC500" s="32" t="s">
        <v>466</v>
      </c>
      <c r="AD500" s="55" t="s">
        <v>467</v>
      </c>
      <c r="AE500" s="55" t="s">
        <v>468</v>
      </c>
    </row>
    <row r="501" spans="1:31" s="46" customFormat="1" ht="20.25" thickBot="1" x14ac:dyDescent="0.5">
      <c r="D501" s="46">
        <v>1</v>
      </c>
      <c r="E501" s="91"/>
      <c r="F501" s="91"/>
      <c r="G501" s="46">
        <v>9547</v>
      </c>
      <c r="H501" s="46">
        <v>2386.75</v>
      </c>
      <c r="I501" s="46">
        <v>630</v>
      </c>
      <c r="J501" s="59">
        <f t="shared" si="73"/>
        <v>1503652.5</v>
      </c>
      <c r="R501" s="47">
        <f t="shared" si="74"/>
        <v>0</v>
      </c>
      <c r="U501" s="47">
        <f t="shared" si="79"/>
        <v>0</v>
      </c>
      <c r="V501" s="47">
        <f t="shared" si="75"/>
        <v>0</v>
      </c>
      <c r="W501" s="64">
        <f t="shared" si="76"/>
        <v>1503652.5</v>
      </c>
      <c r="X501" s="64">
        <f t="shared" si="77"/>
        <v>1503652.5</v>
      </c>
      <c r="Z501" s="64">
        <f t="shared" si="78"/>
        <v>1503652.5</v>
      </c>
      <c r="AA501" s="48">
        <v>0.01</v>
      </c>
      <c r="AB501" s="46" t="s">
        <v>465</v>
      </c>
      <c r="AC501" s="46" t="s">
        <v>466</v>
      </c>
      <c r="AD501" s="82"/>
      <c r="AE501" s="82"/>
    </row>
    <row r="502" spans="1:31" x14ac:dyDescent="0.45">
      <c r="A502" s="32">
        <v>155</v>
      </c>
      <c r="B502" s="32" t="s">
        <v>143</v>
      </c>
      <c r="C502" s="32">
        <v>28240</v>
      </c>
      <c r="D502" s="32">
        <v>3</v>
      </c>
      <c r="E502" s="89">
        <v>35</v>
      </c>
      <c r="F502" s="89">
        <v>35</v>
      </c>
      <c r="G502" s="32">
        <f t="shared" si="81"/>
        <v>1225</v>
      </c>
      <c r="H502" s="32">
        <f t="shared" si="80"/>
        <v>306.25</v>
      </c>
      <c r="I502" s="32">
        <v>880</v>
      </c>
      <c r="J502" s="58">
        <f t="shared" si="73"/>
        <v>269500</v>
      </c>
      <c r="K502" s="32">
        <v>1</v>
      </c>
      <c r="L502" s="98" t="s">
        <v>454</v>
      </c>
      <c r="N502" s="32" t="s">
        <v>201</v>
      </c>
      <c r="R502" s="39">
        <f t="shared" si="74"/>
        <v>0</v>
      </c>
      <c r="U502" s="39">
        <f t="shared" si="79"/>
        <v>0</v>
      </c>
      <c r="V502" s="39">
        <f t="shared" si="75"/>
        <v>0</v>
      </c>
      <c r="W502" s="63">
        <f t="shared" si="76"/>
        <v>269500</v>
      </c>
      <c r="X502" s="63">
        <f t="shared" si="77"/>
        <v>269500</v>
      </c>
      <c r="Z502" s="63">
        <f t="shared" si="78"/>
        <v>269500</v>
      </c>
      <c r="AA502" s="38">
        <v>0.3</v>
      </c>
      <c r="AB502" s="32" t="s">
        <v>469</v>
      </c>
      <c r="AC502" s="32" t="s">
        <v>470</v>
      </c>
      <c r="AD502" s="55" t="s">
        <v>467</v>
      </c>
      <c r="AE502" s="55" t="s">
        <v>468</v>
      </c>
    </row>
    <row r="503" spans="1:31" s="46" customFormat="1" ht="20.25" thickBot="1" x14ac:dyDescent="0.5">
      <c r="D503" s="46">
        <v>1</v>
      </c>
      <c r="E503" s="91"/>
      <c r="F503" s="91"/>
      <c r="G503" s="46">
        <v>8811</v>
      </c>
      <c r="H503" s="46">
        <v>2202.75</v>
      </c>
      <c r="I503" s="46">
        <v>880</v>
      </c>
      <c r="J503" s="59">
        <f t="shared" si="73"/>
        <v>1938420</v>
      </c>
      <c r="R503" s="47">
        <f t="shared" si="74"/>
        <v>0</v>
      </c>
      <c r="U503" s="47">
        <f t="shared" si="79"/>
        <v>0</v>
      </c>
      <c r="V503" s="47">
        <f t="shared" si="75"/>
        <v>0</v>
      </c>
      <c r="W503" s="64">
        <f t="shared" si="76"/>
        <v>1938420</v>
      </c>
      <c r="X503" s="64">
        <f t="shared" si="77"/>
        <v>1938420</v>
      </c>
      <c r="Z503" s="64">
        <f t="shared" si="78"/>
        <v>1938420</v>
      </c>
      <c r="AA503" s="48">
        <v>0.01</v>
      </c>
      <c r="AB503" s="46" t="s">
        <v>469</v>
      </c>
      <c r="AC503" s="46" t="s">
        <v>470</v>
      </c>
      <c r="AD503" s="82"/>
      <c r="AE503" s="82"/>
    </row>
    <row r="504" spans="1:31" x14ac:dyDescent="0.45">
      <c r="A504" s="32">
        <v>156</v>
      </c>
      <c r="B504" s="32" t="s">
        <v>143</v>
      </c>
      <c r="C504" s="32">
        <v>28406</v>
      </c>
      <c r="D504" s="32">
        <v>3</v>
      </c>
      <c r="E504" s="89">
        <v>5</v>
      </c>
      <c r="F504" s="89">
        <v>5</v>
      </c>
      <c r="G504" s="32">
        <f t="shared" si="81"/>
        <v>25</v>
      </c>
      <c r="H504" s="32">
        <f t="shared" si="80"/>
        <v>6.25</v>
      </c>
      <c r="I504" s="32">
        <v>1300</v>
      </c>
      <c r="J504" s="58">
        <f t="shared" si="73"/>
        <v>8125</v>
      </c>
      <c r="K504" s="32">
        <v>1</v>
      </c>
      <c r="L504" s="98" t="s">
        <v>454</v>
      </c>
      <c r="N504" s="32" t="s">
        <v>201</v>
      </c>
      <c r="R504" s="39">
        <f t="shared" si="74"/>
        <v>0</v>
      </c>
      <c r="U504" s="39">
        <f t="shared" si="79"/>
        <v>0</v>
      </c>
      <c r="V504" s="39">
        <f t="shared" si="75"/>
        <v>0</v>
      </c>
      <c r="W504" s="63">
        <f t="shared" si="76"/>
        <v>8125</v>
      </c>
      <c r="X504" s="63">
        <f t="shared" si="77"/>
        <v>8125</v>
      </c>
      <c r="Z504" s="63">
        <f t="shared" si="78"/>
        <v>8125</v>
      </c>
      <c r="AA504" s="38">
        <v>0.3</v>
      </c>
      <c r="AB504" s="32" t="s">
        <v>471</v>
      </c>
      <c r="AC504" s="32" t="s">
        <v>472</v>
      </c>
      <c r="AD504" s="55" t="s">
        <v>473</v>
      </c>
      <c r="AE504" s="55" t="s">
        <v>468</v>
      </c>
    </row>
    <row r="505" spans="1:31" s="46" customFormat="1" ht="20.25" thickBot="1" x14ac:dyDescent="0.5">
      <c r="D505" s="46">
        <v>1</v>
      </c>
      <c r="E505" s="91"/>
      <c r="F505" s="91"/>
      <c r="G505" s="46">
        <v>735</v>
      </c>
      <c r="H505" s="46">
        <v>183.75</v>
      </c>
      <c r="I505" s="46">
        <v>1300</v>
      </c>
      <c r="J505" s="59">
        <f t="shared" si="73"/>
        <v>238875</v>
      </c>
      <c r="R505" s="47">
        <f t="shared" si="74"/>
        <v>0</v>
      </c>
      <c r="U505" s="47">
        <f t="shared" si="79"/>
        <v>0</v>
      </c>
      <c r="V505" s="47">
        <f t="shared" si="75"/>
        <v>0</v>
      </c>
      <c r="W505" s="64">
        <f t="shared" si="76"/>
        <v>238875</v>
      </c>
      <c r="X505" s="64">
        <f t="shared" si="77"/>
        <v>238875</v>
      </c>
      <c r="Z505" s="64">
        <f t="shared" si="78"/>
        <v>238875</v>
      </c>
      <c r="AA505" s="48">
        <v>0.01</v>
      </c>
      <c r="AB505" s="46" t="s">
        <v>471</v>
      </c>
      <c r="AC505" s="46" t="s">
        <v>472</v>
      </c>
      <c r="AD505" s="82"/>
      <c r="AE505" s="82"/>
    </row>
    <row r="506" spans="1:31" s="99" customFormat="1" ht="20.25" thickBot="1" x14ac:dyDescent="0.5">
      <c r="A506" s="99">
        <v>157</v>
      </c>
      <c r="B506" s="99" t="s">
        <v>159</v>
      </c>
      <c r="C506" s="99">
        <v>3081</v>
      </c>
      <c r="D506" s="99">
        <v>3</v>
      </c>
      <c r="E506" s="100">
        <v>40</v>
      </c>
      <c r="F506" s="100">
        <v>40</v>
      </c>
      <c r="G506" s="99">
        <f t="shared" si="81"/>
        <v>1600</v>
      </c>
      <c r="H506" s="99">
        <f t="shared" si="80"/>
        <v>400</v>
      </c>
      <c r="I506" s="99">
        <v>880</v>
      </c>
      <c r="J506" s="101">
        <f t="shared" si="73"/>
        <v>352000</v>
      </c>
      <c r="K506" s="99">
        <v>1</v>
      </c>
      <c r="L506" s="99" t="s">
        <v>454</v>
      </c>
      <c r="N506" s="99" t="s">
        <v>201</v>
      </c>
      <c r="R506" s="102">
        <f t="shared" si="74"/>
        <v>0</v>
      </c>
      <c r="U506" s="102">
        <f t="shared" si="79"/>
        <v>0</v>
      </c>
      <c r="V506" s="102">
        <f t="shared" si="75"/>
        <v>0</v>
      </c>
      <c r="W506" s="103">
        <f t="shared" si="76"/>
        <v>352000</v>
      </c>
      <c r="X506" s="103">
        <f t="shared" si="77"/>
        <v>352000</v>
      </c>
      <c r="Z506" s="103">
        <f t="shared" si="78"/>
        <v>352000</v>
      </c>
      <c r="AA506" s="104">
        <v>0.3</v>
      </c>
      <c r="AB506" s="99" t="s">
        <v>474</v>
      </c>
      <c r="AC506" s="99" t="s">
        <v>475</v>
      </c>
      <c r="AD506" s="105" t="s">
        <v>457</v>
      </c>
      <c r="AE506" s="105" t="s">
        <v>458</v>
      </c>
    </row>
    <row r="507" spans="1:31" x14ac:dyDescent="0.45">
      <c r="A507" s="32">
        <v>158</v>
      </c>
      <c r="B507" s="32" t="s">
        <v>143</v>
      </c>
      <c r="C507" s="32">
        <v>8052</v>
      </c>
      <c r="D507" s="32">
        <v>3</v>
      </c>
      <c r="E507" s="89">
        <v>10</v>
      </c>
      <c r="F507" s="89">
        <v>8</v>
      </c>
      <c r="G507" s="32">
        <f t="shared" si="81"/>
        <v>80</v>
      </c>
      <c r="H507" s="32">
        <f t="shared" si="80"/>
        <v>20</v>
      </c>
      <c r="I507" s="32">
        <v>2500</v>
      </c>
      <c r="J507" s="58">
        <f t="shared" si="73"/>
        <v>50000</v>
      </c>
      <c r="K507" s="32">
        <v>1</v>
      </c>
      <c r="L507" s="32" t="s">
        <v>381</v>
      </c>
      <c r="M507" s="32" t="s">
        <v>146</v>
      </c>
      <c r="N507" s="32" t="s">
        <v>201</v>
      </c>
      <c r="O507" s="32">
        <f t="shared" ref="O507:O568" si="82">H507*4</f>
        <v>80</v>
      </c>
      <c r="P507" s="32">
        <v>100</v>
      </c>
      <c r="Q507" s="32">
        <v>5350</v>
      </c>
      <c r="R507" s="39">
        <f t="shared" si="74"/>
        <v>428000</v>
      </c>
      <c r="S507" s="32">
        <v>16</v>
      </c>
      <c r="T507" s="32">
        <v>22</v>
      </c>
      <c r="U507" s="39">
        <f t="shared" si="79"/>
        <v>94160</v>
      </c>
      <c r="V507" s="39">
        <f t="shared" si="75"/>
        <v>333840</v>
      </c>
      <c r="W507" s="63">
        <f t="shared" si="76"/>
        <v>383840</v>
      </c>
      <c r="X507" s="63">
        <f t="shared" si="77"/>
        <v>383840</v>
      </c>
      <c r="Z507" s="63">
        <f t="shared" si="78"/>
        <v>383840</v>
      </c>
      <c r="AA507" s="38">
        <v>0.3</v>
      </c>
      <c r="AB507" s="32" t="s">
        <v>476</v>
      </c>
      <c r="AC507" s="32" t="s">
        <v>477</v>
      </c>
      <c r="AD507" s="32" t="s">
        <v>476</v>
      </c>
      <c r="AE507" s="32" t="s">
        <v>477</v>
      </c>
    </row>
    <row r="508" spans="1:31" x14ac:dyDescent="0.45">
      <c r="D508" s="32">
        <v>3</v>
      </c>
      <c r="E508" s="89">
        <v>10</v>
      </c>
      <c r="F508" s="89">
        <v>4</v>
      </c>
      <c r="G508" s="32">
        <f t="shared" si="81"/>
        <v>40</v>
      </c>
      <c r="H508" s="32">
        <f t="shared" si="80"/>
        <v>10</v>
      </c>
      <c r="I508" s="32">
        <v>2500</v>
      </c>
      <c r="J508" s="58">
        <f t="shared" si="73"/>
        <v>25000</v>
      </c>
      <c r="K508" s="32">
        <v>2</v>
      </c>
      <c r="L508" s="32" t="s">
        <v>225</v>
      </c>
      <c r="M508" s="32" t="s">
        <v>146</v>
      </c>
      <c r="N508" s="32" t="s">
        <v>464</v>
      </c>
      <c r="O508" s="32">
        <f t="shared" si="82"/>
        <v>40</v>
      </c>
      <c r="P508" s="32">
        <v>100</v>
      </c>
      <c r="Q508" s="32">
        <v>8900</v>
      </c>
      <c r="R508" s="39">
        <f t="shared" si="74"/>
        <v>356000</v>
      </c>
      <c r="S508" s="32">
        <v>16</v>
      </c>
      <c r="T508" s="32">
        <v>22</v>
      </c>
      <c r="U508" s="39">
        <f t="shared" si="79"/>
        <v>78320</v>
      </c>
      <c r="V508" s="39">
        <f t="shared" si="75"/>
        <v>277680</v>
      </c>
      <c r="W508" s="63">
        <f t="shared" si="76"/>
        <v>302680</v>
      </c>
      <c r="X508" s="63">
        <f t="shared" si="77"/>
        <v>302680</v>
      </c>
      <c r="Z508" s="63">
        <f t="shared" si="78"/>
        <v>302680</v>
      </c>
      <c r="AA508" s="38">
        <v>0.3</v>
      </c>
      <c r="AB508" s="32" t="s">
        <v>476</v>
      </c>
      <c r="AC508" s="32" t="s">
        <v>477</v>
      </c>
      <c r="AD508" s="32" t="s">
        <v>476</v>
      </c>
      <c r="AE508" s="32" t="s">
        <v>477</v>
      </c>
    </row>
    <row r="509" spans="1:31" x14ac:dyDescent="0.45">
      <c r="D509" s="32">
        <v>3</v>
      </c>
      <c r="E509" s="89">
        <v>14</v>
      </c>
      <c r="F509" s="89">
        <v>5</v>
      </c>
      <c r="G509" s="32">
        <f t="shared" si="81"/>
        <v>70</v>
      </c>
      <c r="H509" s="32">
        <f t="shared" si="80"/>
        <v>17.5</v>
      </c>
      <c r="I509" s="32">
        <v>2500</v>
      </c>
      <c r="J509" s="58">
        <f t="shared" si="73"/>
        <v>43750</v>
      </c>
      <c r="K509" s="32">
        <v>3</v>
      </c>
      <c r="L509" s="32" t="s">
        <v>437</v>
      </c>
      <c r="M509" s="32" t="s">
        <v>146</v>
      </c>
      <c r="N509" s="32" t="s">
        <v>464</v>
      </c>
      <c r="O509" s="32">
        <f t="shared" si="82"/>
        <v>70</v>
      </c>
      <c r="P509" s="32">
        <v>100</v>
      </c>
      <c r="Q509" s="32">
        <v>5500</v>
      </c>
      <c r="R509" s="39">
        <f t="shared" si="74"/>
        <v>385000</v>
      </c>
      <c r="S509" s="32">
        <v>10</v>
      </c>
      <c r="T509" s="32">
        <v>10</v>
      </c>
      <c r="U509" s="39">
        <f t="shared" si="79"/>
        <v>38500</v>
      </c>
      <c r="V509" s="39">
        <f t="shared" si="75"/>
        <v>346500</v>
      </c>
      <c r="W509" s="63">
        <f t="shared" si="76"/>
        <v>390250</v>
      </c>
      <c r="X509" s="63">
        <f t="shared" si="77"/>
        <v>390250</v>
      </c>
      <c r="Z509" s="63">
        <f t="shared" si="78"/>
        <v>390250</v>
      </c>
      <c r="AA509" s="38">
        <v>0.3</v>
      </c>
      <c r="AB509" s="32" t="s">
        <v>476</v>
      </c>
      <c r="AC509" s="32" t="s">
        <v>477</v>
      </c>
      <c r="AD509" s="32" t="s">
        <v>476</v>
      </c>
      <c r="AE509" s="32" t="s">
        <v>477</v>
      </c>
    </row>
    <row r="510" spans="1:31" x14ac:dyDescent="0.45">
      <c r="D510" s="32">
        <v>3</v>
      </c>
      <c r="E510" s="89">
        <v>12</v>
      </c>
      <c r="F510" s="89">
        <v>4</v>
      </c>
      <c r="G510" s="32">
        <f t="shared" si="81"/>
        <v>48</v>
      </c>
      <c r="H510" s="32">
        <f t="shared" si="80"/>
        <v>12</v>
      </c>
      <c r="I510" s="32">
        <v>2500</v>
      </c>
      <c r="J510" s="58">
        <f t="shared" si="73"/>
        <v>30000</v>
      </c>
      <c r="K510" s="32">
        <v>4</v>
      </c>
      <c r="L510" s="32" t="s">
        <v>204</v>
      </c>
      <c r="M510" s="32" t="s">
        <v>146</v>
      </c>
      <c r="O510" s="32">
        <f t="shared" si="82"/>
        <v>48</v>
      </c>
      <c r="P510" s="32">
        <v>100</v>
      </c>
      <c r="Q510" s="32">
        <v>6550</v>
      </c>
      <c r="R510" s="39">
        <f t="shared" si="74"/>
        <v>314400</v>
      </c>
      <c r="S510" s="32">
        <v>10</v>
      </c>
      <c r="T510" s="32">
        <v>10</v>
      </c>
      <c r="U510" s="39">
        <f t="shared" si="79"/>
        <v>31440</v>
      </c>
      <c r="V510" s="39">
        <f t="shared" si="75"/>
        <v>282960</v>
      </c>
      <c r="W510" s="63">
        <f t="shared" si="76"/>
        <v>312960</v>
      </c>
      <c r="X510" s="63">
        <f t="shared" si="77"/>
        <v>312960</v>
      </c>
      <c r="Z510" s="63">
        <f t="shared" si="78"/>
        <v>312960</v>
      </c>
      <c r="AA510" s="38">
        <v>0.3</v>
      </c>
      <c r="AB510" s="32" t="s">
        <v>476</v>
      </c>
      <c r="AC510" s="32" t="s">
        <v>477</v>
      </c>
      <c r="AD510" s="32" t="s">
        <v>476</v>
      </c>
      <c r="AE510" s="32" t="s">
        <v>477</v>
      </c>
    </row>
    <row r="511" spans="1:31" x14ac:dyDescent="0.45">
      <c r="D511" s="32">
        <v>2</v>
      </c>
      <c r="E511" s="89">
        <v>5</v>
      </c>
      <c r="F511" s="89">
        <v>8</v>
      </c>
      <c r="G511" s="32">
        <f t="shared" si="81"/>
        <v>40</v>
      </c>
      <c r="H511" s="32">
        <f t="shared" si="80"/>
        <v>10</v>
      </c>
      <c r="I511" s="32">
        <v>2500</v>
      </c>
      <c r="J511" s="58">
        <f t="shared" si="73"/>
        <v>25000</v>
      </c>
      <c r="K511" s="32">
        <v>5</v>
      </c>
      <c r="L511" s="32" t="s">
        <v>204</v>
      </c>
      <c r="M511" s="32" t="s">
        <v>146</v>
      </c>
      <c r="N511" s="32" t="s">
        <v>241</v>
      </c>
      <c r="O511" s="32">
        <f t="shared" si="82"/>
        <v>40</v>
      </c>
      <c r="P511" s="32">
        <v>100</v>
      </c>
      <c r="Q511" s="32">
        <v>6550</v>
      </c>
      <c r="R511" s="39">
        <f t="shared" si="74"/>
        <v>262000</v>
      </c>
      <c r="S511" s="32">
        <v>10</v>
      </c>
      <c r="T511" s="32">
        <v>10</v>
      </c>
      <c r="U511" s="39">
        <f t="shared" si="79"/>
        <v>26200</v>
      </c>
      <c r="V511" s="39">
        <f t="shared" si="75"/>
        <v>235800</v>
      </c>
      <c r="W511" s="63">
        <f t="shared" si="76"/>
        <v>260800</v>
      </c>
      <c r="X511" s="63">
        <f t="shared" si="77"/>
        <v>260800</v>
      </c>
      <c r="Z511" s="63">
        <f t="shared" si="78"/>
        <v>260800</v>
      </c>
      <c r="AA511" s="38">
        <v>0.01</v>
      </c>
      <c r="AB511" s="32" t="s">
        <v>476</v>
      </c>
      <c r="AC511" s="32" t="s">
        <v>477</v>
      </c>
      <c r="AD511" s="32" t="s">
        <v>476</v>
      </c>
      <c r="AE511" s="32" t="s">
        <v>477</v>
      </c>
    </row>
    <row r="512" spans="1:31" s="46" customFormat="1" ht="20.25" customHeight="1" thickBot="1" x14ac:dyDescent="0.5">
      <c r="D512" s="46">
        <v>3</v>
      </c>
      <c r="E512" s="91"/>
      <c r="F512" s="91"/>
      <c r="G512" s="46">
        <v>1238</v>
      </c>
      <c r="H512" s="46">
        <v>309.5</v>
      </c>
      <c r="I512" s="46">
        <v>2500</v>
      </c>
      <c r="J512" s="59">
        <f t="shared" si="73"/>
        <v>773750</v>
      </c>
      <c r="R512" s="47">
        <f t="shared" si="74"/>
        <v>0</v>
      </c>
      <c r="U512" s="47">
        <f t="shared" si="79"/>
        <v>0</v>
      </c>
      <c r="V512" s="47">
        <f t="shared" si="75"/>
        <v>0</v>
      </c>
      <c r="W512" s="64">
        <f t="shared" si="76"/>
        <v>773750</v>
      </c>
      <c r="X512" s="64">
        <f t="shared" si="77"/>
        <v>773750</v>
      </c>
      <c r="Z512" s="64">
        <f t="shared" si="78"/>
        <v>773750</v>
      </c>
      <c r="AA512" s="48">
        <v>0.3</v>
      </c>
      <c r="AB512" s="46" t="s">
        <v>476</v>
      </c>
      <c r="AC512" s="46" t="s">
        <v>477</v>
      </c>
      <c r="AD512" s="82"/>
      <c r="AE512" s="82"/>
    </row>
    <row r="513" spans="7:27" x14ac:dyDescent="0.45">
      <c r="G513" s="32">
        <f t="shared" si="81"/>
        <v>0</v>
      </c>
      <c r="H513" s="32">
        <f t="shared" si="80"/>
        <v>0</v>
      </c>
      <c r="J513" s="58">
        <f t="shared" si="73"/>
        <v>0</v>
      </c>
      <c r="O513" s="32">
        <f t="shared" si="82"/>
        <v>0</v>
      </c>
      <c r="P513" s="32">
        <v>100</v>
      </c>
      <c r="R513" s="39">
        <f t="shared" si="74"/>
        <v>0</v>
      </c>
      <c r="U513" s="39">
        <f t="shared" si="79"/>
        <v>0</v>
      </c>
      <c r="V513" s="39">
        <f t="shared" si="75"/>
        <v>0</v>
      </c>
      <c r="W513" s="63">
        <f t="shared" si="76"/>
        <v>0</v>
      </c>
      <c r="X513" s="63">
        <f t="shared" si="77"/>
        <v>0</v>
      </c>
      <c r="Z513" s="63">
        <f t="shared" si="78"/>
        <v>0</v>
      </c>
      <c r="AA513" s="38">
        <v>0.3</v>
      </c>
    </row>
    <row r="514" spans="7:27" x14ac:dyDescent="0.45">
      <c r="G514" s="32">
        <f t="shared" si="81"/>
        <v>0</v>
      </c>
      <c r="H514" s="32">
        <f t="shared" si="80"/>
        <v>0</v>
      </c>
      <c r="J514" s="58">
        <f t="shared" si="73"/>
        <v>0</v>
      </c>
      <c r="O514" s="32">
        <f t="shared" si="82"/>
        <v>0</v>
      </c>
      <c r="P514" s="32">
        <v>100</v>
      </c>
      <c r="R514" s="39">
        <f t="shared" si="74"/>
        <v>0</v>
      </c>
      <c r="U514" s="39">
        <f t="shared" si="79"/>
        <v>0</v>
      </c>
      <c r="V514" s="39">
        <f t="shared" si="75"/>
        <v>0</v>
      </c>
      <c r="W514" s="63">
        <f t="shared" si="76"/>
        <v>0</v>
      </c>
      <c r="X514" s="63">
        <f t="shared" si="77"/>
        <v>0</v>
      </c>
      <c r="Z514" s="63">
        <f t="shared" si="78"/>
        <v>0</v>
      </c>
      <c r="AA514" s="38">
        <v>0.3</v>
      </c>
    </row>
    <row r="515" spans="7:27" x14ac:dyDescent="0.45">
      <c r="G515" s="32">
        <f t="shared" si="81"/>
        <v>0</v>
      </c>
      <c r="H515" s="32">
        <f t="shared" si="80"/>
        <v>0</v>
      </c>
      <c r="J515" s="58">
        <f t="shared" si="73"/>
        <v>0</v>
      </c>
      <c r="O515" s="32">
        <f t="shared" si="82"/>
        <v>0</v>
      </c>
      <c r="P515" s="32">
        <v>100</v>
      </c>
      <c r="R515" s="39">
        <f t="shared" si="74"/>
        <v>0</v>
      </c>
      <c r="U515" s="39">
        <f t="shared" si="79"/>
        <v>0</v>
      </c>
      <c r="V515" s="39">
        <f t="shared" si="75"/>
        <v>0</v>
      </c>
      <c r="W515" s="63">
        <f t="shared" si="76"/>
        <v>0</v>
      </c>
      <c r="X515" s="63">
        <f t="shared" si="77"/>
        <v>0</v>
      </c>
      <c r="Z515" s="63">
        <f t="shared" si="78"/>
        <v>0</v>
      </c>
      <c r="AA515" s="38">
        <v>0.3</v>
      </c>
    </row>
    <row r="516" spans="7:27" x14ac:dyDescent="0.45">
      <c r="G516" s="32">
        <f t="shared" si="81"/>
        <v>0</v>
      </c>
      <c r="H516" s="32">
        <f t="shared" si="80"/>
        <v>0</v>
      </c>
      <c r="J516" s="58">
        <f t="shared" si="73"/>
        <v>0</v>
      </c>
      <c r="O516" s="32">
        <f t="shared" si="82"/>
        <v>0</v>
      </c>
      <c r="P516" s="32">
        <v>100</v>
      </c>
      <c r="R516" s="39">
        <f t="shared" si="74"/>
        <v>0</v>
      </c>
      <c r="U516" s="39">
        <f t="shared" si="79"/>
        <v>0</v>
      </c>
      <c r="V516" s="39">
        <f t="shared" si="75"/>
        <v>0</v>
      </c>
      <c r="W516" s="63">
        <f t="shared" si="76"/>
        <v>0</v>
      </c>
      <c r="X516" s="63">
        <f t="shared" si="77"/>
        <v>0</v>
      </c>
      <c r="Z516" s="63">
        <f t="shared" si="78"/>
        <v>0</v>
      </c>
      <c r="AA516" s="38">
        <v>0.3</v>
      </c>
    </row>
    <row r="517" spans="7:27" x14ac:dyDescent="0.45">
      <c r="G517" s="32">
        <f t="shared" si="81"/>
        <v>0</v>
      </c>
      <c r="H517" s="32">
        <f t="shared" si="80"/>
        <v>0</v>
      </c>
      <c r="J517" s="58">
        <f t="shared" si="73"/>
        <v>0</v>
      </c>
      <c r="O517" s="32">
        <f t="shared" si="82"/>
        <v>0</v>
      </c>
      <c r="P517" s="32">
        <v>100</v>
      </c>
      <c r="R517" s="39">
        <f t="shared" si="74"/>
        <v>0</v>
      </c>
      <c r="U517" s="39">
        <f t="shared" si="79"/>
        <v>0</v>
      </c>
      <c r="V517" s="39">
        <f t="shared" si="75"/>
        <v>0</v>
      </c>
      <c r="W517" s="63">
        <f t="shared" si="76"/>
        <v>0</v>
      </c>
      <c r="X517" s="63">
        <f t="shared" si="77"/>
        <v>0</v>
      </c>
      <c r="Z517" s="63">
        <f t="shared" si="78"/>
        <v>0</v>
      </c>
      <c r="AA517" s="38">
        <v>0.3</v>
      </c>
    </row>
    <row r="518" spans="7:27" x14ac:dyDescent="0.45">
      <c r="G518" s="32">
        <f t="shared" si="81"/>
        <v>0</v>
      </c>
      <c r="H518" s="32">
        <f t="shared" si="80"/>
        <v>0</v>
      </c>
      <c r="J518" s="58">
        <f t="shared" si="73"/>
        <v>0</v>
      </c>
      <c r="O518" s="32">
        <f t="shared" si="82"/>
        <v>0</v>
      </c>
      <c r="P518" s="32">
        <v>100</v>
      </c>
      <c r="R518" s="39">
        <f t="shared" si="74"/>
        <v>0</v>
      </c>
      <c r="U518" s="39">
        <f t="shared" si="79"/>
        <v>0</v>
      </c>
      <c r="V518" s="39">
        <f t="shared" si="75"/>
        <v>0</v>
      </c>
      <c r="W518" s="63">
        <f t="shared" si="76"/>
        <v>0</v>
      </c>
      <c r="X518" s="63">
        <f t="shared" si="77"/>
        <v>0</v>
      </c>
      <c r="Z518" s="63">
        <f t="shared" si="78"/>
        <v>0</v>
      </c>
      <c r="AA518" s="38">
        <v>0.3</v>
      </c>
    </row>
    <row r="519" spans="7:27" x14ac:dyDescent="0.45">
      <c r="G519" s="32">
        <f t="shared" si="81"/>
        <v>0</v>
      </c>
      <c r="H519" s="32">
        <f t="shared" si="80"/>
        <v>0</v>
      </c>
      <c r="J519" s="58">
        <f t="shared" si="73"/>
        <v>0</v>
      </c>
      <c r="O519" s="32">
        <f t="shared" si="82"/>
        <v>0</v>
      </c>
      <c r="P519" s="32">
        <v>100</v>
      </c>
      <c r="R519" s="39">
        <f t="shared" si="74"/>
        <v>0</v>
      </c>
      <c r="U519" s="39">
        <f t="shared" si="79"/>
        <v>0</v>
      </c>
      <c r="V519" s="39">
        <f t="shared" si="75"/>
        <v>0</v>
      </c>
      <c r="W519" s="63">
        <f t="shared" si="76"/>
        <v>0</v>
      </c>
      <c r="X519" s="63">
        <f t="shared" si="77"/>
        <v>0</v>
      </c>
      <c r="Z519" s="63">
        <f t="shared" si="78"/>
        <v>0</v>
      </c>
      <c r="AA519" s="38">
        <v>0.3</v>
      </c>
    </row>
    <row r="520" spans="7:27" x14ac:dyDescent="0.45">
      <c r="G520" s="32">
        <f t="shared" si="81"/>
        <v>0</v>
      </c>
      <c r="H520" s="32">
        <f t="shared" si="80"/>
        <v>0</v>
      </c>
      <c r="J520" s="58">
        <f t="shared" si="73"/>
        <v>0</v>
      </c>
      <c r="O520" s="32">
        <f t="shared" si="82"/>
        <v>0</v>
      </c>
      <c r="P520" s="32">
        <v>100</v>
      </c>
      <c r="R520" s="39">
        <f t="shared" si="74"/>
        <v>0</v>
      </c>
      <c r="U520" s="39">
        <f t="shared" si="79"/>
        <v>0</v>
      </c>
      <c r="V520" s="39">
        <f t="shared" si="75"/>
        <v>0</v>
      </c>
      <c r="W520" s="63">
        <f t="shared" si="76"/>
        <v>0</v>
      </c>
      <c r="X520" s="63">
        <f t="shared" si="77"/>
        <v>0</v>
      </c>
      <c r="Z520" s="63">
        <f t="shared" si="78"/>
        <v>0</v>
      </c>
      <c r="AA520" s="38">
        <v>0.3</v>
      </c>
    </row>
    <row r="521" spans="7:27" x14ac:dyDescent="0.45">
      <c r="G521" s="32">
        <f t="shared" si="81"/>
        <v>0</v>
      </c>
      <c r="H521" s="32">
        <f t="shared" si="80"/>
        <v>0</v>
      </c>
      <c r="J521" s="58">
        <f t="shared" si="73"/>
        <v>0</v>
      </c>
      <c r="O521" s="32">
        <f t="shared" si="82"/>
        <v>0</v>
      </c>
      <c r="P521" s="32">
        <v>100</v>
      </c>
      <c r="R521" s="39">
        <f t="shared" si="74"/>
        <v>0</v>
      </c>
      <c r="U521" s="39">
        <f t="shared" si="79"/>
        <v>0</v>
      </c>
      <c r="V521" s="39">
        <f t="shared" si="75"/>
        <v>0</v>
      </c>
      <c r="W521" s="63">
        <f t="shared" si="76"/>
        <v>0</v>
      </c>
      <c r="X521" s="63">
        <f t="shared" si="77"/>
        <v>0</v>
      </c>
      <c r="Z521" s="63">
        <f t="shared" si="78"/>
        <v>0</v>
      </c>
      <c r="AA521" s="38">
        <v>0.3</v>
      </c>
    </row>
    <row r="522" spans="7:27" x14ac:dyDescent="0.45">
      <c r="G522" s="32">
        <f t="shared" si="81"/>
        <v>0</v>
      </c>
      <c r="H522" s="32">
        <f t="shared" si="80"/>
        <v>0</v>
      </c>
      <c r="J522" s="58">
        <f t="shared" si="73"/>
        <v>0</v>
      </c>
      <c r="O522" s="32">
        <f t="shared" si="82"/>
        <v>0</v>
      </c>
      <c r="P522" s="32">
        <v>100</v>
      </c>
      <c r="R522" s="39">
        <f t="shared" si="74"/>
        <v>0</v>
      </c>
      <c r="U522" s="39">
        <f t="shared" si="79"/>
        <v>0</v>
      </c>
      <c r="V522" s="39">
        <f t="shared" si="75"/>
        <v>0</v>
      </c>
      <c r="W522" s="63">
        <f t="shared" si="76"/>
        <v>0</v>
      </c>
      <c r="X522" s="63">
        <f t="shared" si="77"/>
        <v>0</v>
      </c>
      <c r="Z522" s="63">
        <f t="shared" si="78"/>
        <v>0</v>
      </c>
      <c r="AA522" s="38">
        <v>0.3</v>
      </c>
    </row>
    <row r="523" spans="7:27" x14ac:dyDescent="0.45">
      <c r="G523" s="32">
        <f t="shared" si="81"/>
        <v>0</v>
      </c>
      <c r="H523" s="32">
        <f t="shared" si="80"/>
        <v>0</v>
      </c>
      <c r="J523" s="58">
        <f t="shared" si="73"/>
        <v>0</v>
      </c>
      <c r="O523" s="32">
        <f t="shared" si="82"/>
        <v>0</v>
      </c>
      <c r="P523" s="32">
        <v>100</v>
      </c>
      <c r="R523" s="39">
        <f t="shared" si="74"/>
        <v>0</v>
      </c>
      <c r="U523" s="39">
        <f t="shared" si="79"/>
        <v>0</v>
      </c>
      <c r="V523" s="39">
        <f t="shared" si="75"/>
        <v>0</v>
      </c>
      <c r="W523" s="63">
        <f t="shared" si="76"/>
        <v>0</v>
      </c>
      <c r="X523" s="63">
        <f t="shared" si="77"/>
        <v>0</v>
      </c>
      <c r="Z523" s="63">
        <f t="shared" si="78"/>
        <v>0</v>
      </c>
      <c r="AA523" s="38">
        <v>0.3</v>
      </c>
    </row>
    <row r="524" spans="7:27" x14ac:dyDescent="0.45">
      <c r="G524" s="32">
        <f t="shared" si="81"/>
        <v>0</v>
      </c>
      <c r="H524" s="32">
        <f t="shared" si="80"/>
        <v>0</v>
      </c>
      <c r="J524" s="58">
        <f t="shared" si="73"/>
        <v>0</v>
      </c>
      <c r="O524" s="32">
        <f t="shared" si="82"/>
        <v>0</v>
      </c>
      <c r="P524" s="32">
        <v>100</v>
      </c>
      <c r="R524" s="39">
        <f t="shared" si="74"/>
        <v>0</v>
      </c>
      <c r="U524" s="39">
        <f t="shared" si="79"/>
        <v>0</v>
      </c>
      <c r="V524" s="39">
        <f t="shared" si="75"/>
        <v>0</v>
      </c>
      <c r="W524" s="63">
        <f t="shared" si="76"/>
        <v>0</v>
      </c>
      <c r="X524" s="63">
        <f t="shared" si="77"/>
        <v>0</v>
      </c>
      <c r="Z524" s="63">
        <f t="shared" si="78"/>
        <v>0</v>
      </c>
      <c r="AA524" s="38">
        <v>0.3</v>
      </c>
    </row>
    <row r="525" spans="7:27" x14ac:dyDescent="0.45">
      <c r="G525" s="32">
        <f t="shared" si="81"/>
        <v>0</v>
      </c>
      <c r="H525" s="32">
        <f t="shared" si="80"/>
        <v>0</v>
      </c>
      <c r="J525" s="58">
        <f t="shared" si="73"/>
        <v>0</v>
      </c>
      <c r="O525" s="32">
        <f t="shared" si="82"/>
        <v>0</v>
      </c>
      <c r="P525" s="32">
        <v>100</v>
      </c>
      <c r="R525" s="39">
        <f t="shared" si="74"/>
        <v>0</v>
      </c>
      <c r="U525" s="39">
        <f t="shared" si="79"/>
        <v>0</v>
      </c>
      <c r="V525" s="39">
        <f t="shared" si="75"/>
        <v>0</v>
      </c>
      <c r="W525" s="63">
        <f t="shared" si="76"/>
        <v>0</v>
      </c>
      <c r="X525" s="63">
        <f t="shared" si="77"/>
        <v>0</v>
      </c>
      <c r="Z525" s="63">
        <f t="shared" si="78"/>
        <v>0</v>
      </c>
      <c r="AA525" s="38">
        <v>0.3</v>
      </c>
    </row>
    <row r="526" spans="7:27" x14ac:dyDescent="0.45">
      <c r="G526" s="32">
        <f t="shared" si="81"/>
        <v>0</v>
      </c>
      <c r="H526" s="32">
        <f t="shared" si="80"/>
        <v>0</v>
      </c>
      <c r="J526" s="58">
        <f t="shared" si="73"/>
        <v>0</v>
      </c>
      <c r="O526" s="32">
        <f t="shared" si="82"/>
        <v>0</v>
      </c>
      <c r="P526" s="32">
        <v>100</v>
      </c>
      <c r="R526" s="39">
        <f t="shared" si="74"/>
        <v>0</v>
      </c>
      <c r="U526" s="39">
        <f t="shared" si="79"/>
        <v>0</v>
      </c>
      <c r="V526" s="39">
        <f t="shared" si="75"/>
        <v>0</v>
      </c>
      <c r="W526" s="63">
        <f t="shared" si="76"/>
        <v>0</v>
      </c>
      <c r="X526" s="63">
        <f t="shared" si="77"/>
        <v>0</v>
      </c>
      <c r="Z526" s="63">
        <f t="shared" si="78"/>
        <v>0</v>
      </c>
      <c r="AA526" s="38">
        <v>0.3</v>
      </c>
    </row>
    <row r="527" spans="7:27" x14ac:dyDescent="0.45">
      <c r="G527" s="32">
        <f t="shared" si="81"/>
        <v>0</v>
      </c>
      <c r="H527" s="32">
        <f t="shared" si="80"/>
        <v>0</v>
      </c>
      <c r="J527" s="58">
        <f t="shared" si="73"/>
        <v>0</v>
      </c>
      <c r="O527" s="32">
        <f t="shared" si="82"/>
        <v>0</v>
      </c>
      <c r="P527" s="32">
        <v>100</v>
      </c>
      <c r="R527" s="39">
        <f t="shared" si="74"/>
        <v>0</v>
      </c>
      <c r="U527" s="39">
        <f t="shared" si="79"/>
        <v>0</v>
      </c>
      <c r="V527" s="39">
        <f t="shared" si="75"/>
        <v>0</v>
      </c>
      <c r="W527" s="63">
        <f t="shared" si="76"/>
        <v>0</v>
      </c>
      <c r="X527" s="63">
        <f t="shared" si="77"/>
        <v>0</v>
      </c>
      <c r="Z527" s="63">
        <f t="shared" si="78"/>
        <v>0</v>
      </c>
      <c r="AA527" s="38">
        <v>0.3</v>
      </c>
    </row>
    <row r="528" spans="7:27" x14ac:dyDescent="0.45">
      <c r="G528" s="32">
        <f t="shared" si="81"/>
        <v>0</v>
      </c>
      <c r="H528" s="32">
        <f t="shared" si="80"/>
        <v>0</v>
      </c>
      <c r="J528" s="58">
        <f t="shared" ref="J528:J591" si="83">H528*I528</f>
        <v>0</v>
      </c>
      <c r="O528" s="32">
        <f t="shared" si="82"/>
        <v>0</v>
      </c>
      <c r="P528" s="32">
        <v>100</v>
      </c>
      <c r="R528" s="39">
        <f t="shared" ref="R528:R591" si="84">O528*Q528</f>
        <v>0</v>
      </c>
      <c r="U528" s="39">
        <f t="shared" si="79"/>
        <v>0</v>
      </c>
      <c r="V528" s="39">
        <f t="shared" ref="V528:V591" si="85">R528-U528</f>
        <v>0</v>
      </c>
      <c r="W528" s="63">
        <f t="shared" ref="W528:W591" si="86">J528+V528</f>
        <v>0</v>
      </c>
      <c r="X528" s="63">
        <f t="shared" ref="X528:X591" si="87">W528</f>
        <v>0</v>
      </c>
      <c r="Z528" s="63">
        <f t="shared" ref="Z528:Z591" si="88">X528</f>
        <v>0</v>
      </c>
      <c r="AA528" s="38">
        <v>0.3</v>
      </c>
    </row>
    <row r="529" spans="7:27" x14ac:dyDescent="0.45">
      <c r="G529" s="32">
        <f t="shared" si="81"/>
        <v>0</v>
      </c>
      <c r="H529" s="32">
        <f t="shared" si="80"/>
        <v>0</v>
      </c>
      <c r="J529" s="58">
        <f t="shared" si="83"/>
        <v>0</v>
      </c>
      <c r="O529" s="32">
        <f t="shared" si="82"/>
        <v>0</v>
      </c>
      <c r="P529" s="32">
        <v>100</v>
      </c>
      <c r="R529" s="39">
        <f t="shared" si="84"/>
        <v>0</v>
      </c>
      <c r="U529" s="39">
        <f t="shared" si="79"/>
        <v>0</v>
      </c>
      <c r="V529" s="39">
        <f t="shared" si="85"/>
        <v>0</v>
      </c>
      <c r="W529" s="63">
        <f t="shared" si="86"/>
        <v>0</v>
      </c>
      <c r="X529" s="63">
        <f t="shared" si="87"/>
        <v>0</v>
      </c>
      <c r="Z529" s="63">
        <f t="shared" si="88"/>
        <v>0</v>
      </c>
      <c r="AA529" s="38">
        <v>0.3</v>
      </c>
    </row>
    <row r="530" spans="7:27" x14ac:dyDescent="0.45">
      <c r="G530" s="32">
        <f t="shared" si="81"/>
        <v>0</v>
      </c>
      <c r="H530" s="32">
        <f t="shared" si="80"/>
        <v>0</v>
      </c>
      <c r="J530" s="58">
        <f t="shared" si="83"/>
        <v>0</v>
      </c>
      <c r="O530" s="32">
        <f t="shared" si="82"/>
        <v>0</v>
      </c>
      <c r="P530" s="32">
        <v>100</v>
      </c>
      <c r="R530" s="39">
        <f t="shared" si="84"/>
        <v>0</v>
      </c>
      <c r="U530" s="39">
        <f t="shared" si="79"/>
        <v>0</v>
      </c>
      <c r="V530" s="39">
        <f t="shared" si="85"/>
        <v>0</v>
      </c>
      <c r="W530" s="63">
        <f t="shared" si="86"/>
        <v>0</v>
      </c>
      <c r="X530" s="63">
        <f t="shared" si="87"/>
        <v>0</v>
      </c>
      <c r="Z530" s="63">
        <f t="shared" si="88"/>
        <v>0</v>
      </c>
      <c r="AA530" s="38">
        <v>0.3</v>
      </c>
    </row>
    <row r="531" spans="7:27" x14ac:dyDescent="0.45">
      <c r="G531" s="32">
        <f t="shared" si="81"/>
        <v>0</v>
      </c>
      <c r="H531" s="32">
        <f t="shared" si="80"/>
        <v>0</v>
      </c>
      <c r="J531" s="58">
        <f t="shared" si="83"/>
        <v>0</v>
      </c>
      <c r="O531" s="32">
        <f t="shared" si="82"/>
        <v>0</v>
      </c>
      <c r="P531" s="32">
        <v>100</v>
      </c>
      <c r="R531" s="39">
        <f t="shared" si="84"/>
        <v>0</v>
      </c>
      <c r="U531" s="39">
        <f t="shared" si="79"/>
        <v>0</v>
      </c>
      <c r="V531" s="39">
        <f t="shared" si="85"/>
        <v>0</v>
      </c>
      <c r="W531" s="63">
        <f t="shared" si="86"/>
        <v>0</v>
      </c>
      <c r="X531" s="63">
        <f t="shared" si="87"/>
        <v>0</v>
      </c>
      <c r="Z531" s="63">
        <f t="shared" si="88"/>
        <v>0</v>
      </c>
      <c r="AA531" s="38">
        <v>0.3</v>
      </c>
    </row>
    <row r="532" spans="7:27" x14ac:dyDescent="0.45">
      <c r="G532" s="32">
        <f t="shared" si="81"/>
        <v>0</v>
      </c>
      <c r="H532" s="32">
        <f t="shared" si="80"/>
        <v>0</v>
      </c>
      <c r="J532" s="58">
        <f t="shared" si="83"/>
        <v>0</v>
      </c>
      <c r="O532" s="32">
        <f t="shared" si="82"/>
        <v>0</v>
      </c>
      <c r="P532" s="32">
        <v>100</v>
      </c>
      <c r="R532" s="39">
        <f t="shared" si="84"/>
        <v>0</v>
      </c>
      <c r="U532" s="39">
        <f t="shared" ref="U532:U595" si="89">R532*T532/100</f>
        <v>0</v>
      </c>
      <c r="V532" s="39">
        <f t="shared" si="85"/>
        <v>0</v>
      </c>
      <c r="W532" s="63">
        <f t="shared" si="86"/>
        <v>0</v>
      </c>
      <c r="X532" s="63">
        <f t="shared" si="87"/>
        <v>0</v>
      </c>
      <c r="Z532" s="63">
        <f t="shared" si="88"/>
        <v>0</v>
      </c>
      <c r="AA532" s="38">
        <v>0.3</v>
      </c>
    </row>
    <row r="533" spans="7:27" x14ac:dyDescent="0.45">
      <c r="G533" s="32">
        <f t="shared" si="81"/>
        <v>0</v>
      </c>
      <c r="H533" s="32">
        <f t="shared" si="80"/>
        <v>0</v>
      </c>
      <c r="J533" s="58">
        <f t="shared" si="83"/>
        <v>0</v>
      </c>
      <c r="O533" s="32">
        <f t="shared" si="82"/>
        <v>0</v>
      </c>
      <c r="P533" s="32">
        <v>100</v>
      </c>
      <c r="R533" s="39">
        <f t="shared" si="84"/>
        <v>0</v>
      </c>
      <c r="U533" s="39">
        <f t="shared" si="89"/>
        <v>0</v>
      </c>
      <c r="V533" s="39">
        <f t="shared" si="85"/>
        <v>0</v>
      </c>
      <c r="W533" s="63">
        <f t="shared" si="86"/>
        <v>0</v>
      </c>
      <c r="X533" s="63">
        <f t="shared" si="87"/>
        <v>0</v>
      </c>
      <c r="Z533" s="63">
        <f t="shared" si="88"/>
        <v>0</v>
      </c>
      <c r="AA533" s="38">
        <v>0.3</v>
      </c>
    </row>
    <row r="534" spans="7:27" x14ac:dyDescent="0.45">
      <c r="G534" s="32">
        <f t="shared" si="81"/>
        <v>0</v>
      </c>
      <c r="H534" s="32">
        <f t="shared" si="80"/>
        <v>0</v>
      </c>
      <c r="J534" s="58">
        <f t="shared" si="83"/>
        <v>0</v>
      </c>
      <c r="O534" s="32">
        <f t="shared" si="82"/>
        <v>0</v>
      </c>
      <c r="P534" s="32">
        <v>100</v>
      </c>
      <c r="R534" s="39">
        <f t="shared" si="84"/>
        <v>0</v>
      </c>
      <c r="U534" s="39">
        <f t="shared" si="89"/>
        <v>0</v>
      </c>
      <c r="V534" s="39">
        <f t="shared" si="85"/>
        <v>0</v>
      </c>
      <c r="W534" s="63">
        <f t="shared" si="86"/>
        <v>0</v>
      </c>
      <c r="X534" s="63">
        <f t="shared" si="87"/>
        <v>0</v>
      </c>
      <c r="Z534" s="63">
        <f t="shared" si="88"/>
        <v>0</v>
      </c>
      <c r="AA534" s="38">
        <v>0.3</v>
      </c>
    </row>
    <row r="535" spans="7:27" x14ac:dyDescent="0.45">
      <c r="G535" s="32">
        <f t="shared" si="81"/>
        <v>0</v>
      </c>
      <c r="H535" s="32">
        <f t="shared" si="80"/>
        <v>0</v>
      </c>
      <c r="J535" s="58">
        <f t="shared" si="83"/>
        <v>0</v>
      </c>
      <c r="O535" s="32">
        <f t="shared" si="82"/>
        <v>0</v>
      </c>
      <c r="P535" s="32">
        <v>100</v>
      </c>
      <c r="R535" s="39">
        <f t="shared" si="84"/>
        <v>0</v>
      </c>
      <c r="U535" s="39">
        <f t="shared" si="89"/>
        <v>0</v>
      </c>
      <c r="V535" s="39">
        <f t="shared" si="85"/>
        <v>0</v>
      </c>
      <c r="W535" s="63">
        <f t="shared" si="86"/>
        <v>0</v>
      </c>
      <c r="X535" s="63">
        <f t="shared" si="87"/>
        <v>0</v>
      </c>
      <c r="Z535" s="63">
        <f t="shared" si="88"/>
        <v>0</v>
      </c>
      <c r="AA535" s="38">
        <v>0.3</v>
      </c>
    </row>
    <row r="536" spans="7:27" x14ac:dyDescent="0.45">
      <c r="G536" s="32">
        <f t="shared" si="81"/>
        <v>0</v>
      </c>
      <c r="H536" s="32">
        <f t="shared" si="80"/>
        <v>0</v>
      </c>
      <c r="J536" s="58">
        <f t="shared" si="83"/>
        <v>0</v>
      </c>
      <c r="O536" s="32">
        <f t="shared" si="82"/>
        <v>0</v>
      </c>
      <c r="P536" s="32">
        <v>100</v>
      </c>
      <c r="R536" s="39">
        <f t="shared" si="84"/>
        <v>0</v>
      </c>
      <c r="U536" s="39">
        <f t="shared" si="89"/>
        <v>0</v>
      </c>
      <c r="V536" s="39">
        <f t="shared" si="85"/>
        <v>0</v>
      </c>
      <c r="W536" s="63">
        <f t="shared" si="86"/>
        <v>0</v>
      </c>
      <c r="X536" s="63">
        <f t="shared" si="87"/>
        <v>0</v>
      </c>
      <c r="Z536" s="63">
        <f t="shared" si="88"/>
        <v>0</v>
      </c>
      <c r="AA536" s="38">
        <v>0.3</v>
      </c>
    </row>
    <row r="537" spans="7:27" x14ac:dyDescent="0.45">
      <c r="G537" s="32">
        <f t="shared" si="81"/>
        <v>0</v>
      </c>
      <c r="H537" s="32">
        <f t="shared" si="80"/>
        <v>0</v>
      </c>
      <c r="J537" s="58">
        <f t="shared" si="83"/>
        <v>0</v>
      </c>
      <c r="O537" s="32">
        <f t="shared" si="82"/>
        <v>0</v>
      </c>
      <c r="P537" s="32">
        <v>100</v>
      </c>
      <c r="R537" s="39">
        <f t="shared" si="84"/>
        <v>0</v>
      </c>
      <c r="U537" s="39">
        <f t="shared" si="89"/>
        <v>0</v>
      </c>
      <c r="V537" s="39">
        <f t="shared" si="85"/>
        <v>0</v>
      </c>
      <c r="W537" s="63">
        <f t="shared" si="86"/>
        <v>0</v>
      </c>
      <c r="X537" s="63">
        <f t="shared" si="87"/>
        <v>0</v>
      </c>
      <c r="Z537" s="63">
        <f t="shared" si="88"/>
        <v>0</v>
      </c>
      <c r="AA537" s="38">
        <v>0.3</v>
      </c>
    </row>
    <row r="538" spans="7:27" x14ac:dyDescent="0.45">
      <c r="G538" s="32">
        <f t="shared" si="81"/>
        <v>0</v>
      </c>
      <c r="H538" s="32">
        <f t="shared" si="80"/>
        <v>0</v>
      </c>
      <c r="J538" s="58">
        <f t="shared" si="83"/>
        <v>0</v>
      </c>
      <c r="O538" s="32">
        <f t="shared" si="82"/>
        <v>0</v>
      </c>
      <c r="P538" s="32">
        <v>100</v>
      </c>
      <c r="R538" s="39">
        <f t="shared" si="84"/>
        <v>0</v>
      </c>
      <c r="U538" s="39">
        <f t="shared" si="89"/>
        <v>0</v>
      </c>
      <c r="V538" s="39">
        <f t="shared" si="85"/>
        <v>0</v>
      </c>
      <c r="W538" s="63">
        <f t="shared" si="86"/>
        <v>0</v>
      </c>
      <c r="X538" s="63">
        <f t="shared" si="87"/>
        <v>0</v>
      </c>
      <c r="Z538" s="63">
        <f t="shared" si="88"/>
        <v>0</v>
      </c>
      <c r="AA538" s="38">
        <v>0.3</v>
      </c>
    </row>
    <row r="539" spans="7:27" x14ac:dyDescent="0.45">
      <c r="G539" s="32">
        <f t="shared" si="81"/>
        <v>0</v>
      </c>
      <c r="H539" s="32">
        <f t="shared" si="80"/>
        <v>0</v>
      </c>
      <c r="J539" s="58">
        <f t="shared" si="83"/>
        <v>0</v>
      </c>
      <c r="O539" s="32">
        <f t="shared" si="82"/>
        <v>0</v>
      </c>
      <c r="P539" s="32">
        <v>100</v>
      </c>
      <c r="R539" s="39">
        <f t="shared" si="84"/>
        <v>0</v>
      </c>
      <c r="U539" s="39">
        <f t="shared" si="89"/>
        <v>0</v>
      </c>
      <c r="V539" s="39">
        <f t="shared" si="85"/>
        <v>0</v>
      </c>
      <c r="W539" s="63">
        <f t="shared" si="86"/>
        <v>0</v>
      </c>
      <c r="X539" s="63">
        <f t="shared" si="87"/>
        <v>0</v>
      </c>
      <c r="Z539" s="63">
        <f t="shared" si="88"/>
        <v>0</v>
      </c>
      <c r="AA539" s="38">
        <v>0.3</v>
      </c>
    </row>
    <row r="540" spans="7:27" x14ac:dyDescent="0.45">
      <c r="G540" s="32">
        <f t="shared" si="81"/>
        <v>0</v>
      </c>
      <c r="H540" s="32">
        <f t="shared" si="80"/>
        <v>0</v>
      </c>
      <c r="J540" s="58">
        <f t="shared" si="83"/>
        <v>0</v>
      </c>
      <c r="O540" s="32">
        <f t="shared" si="82"/>
        <v>0</v>
      </c>
      <c r="P540" s="32">
        <v>100</v>
      </c>
      <c r="R540" s="39">
        <f t="shared" si="84"/>
        <v>0</v>
      </c>
      <c r="U540" s="39">
        <f t="shared" si="89"/>
        <v>0</v>
      </c>
      <c r="V540" s="39">
        <f t="shared" si="85"/>
        <v>0</v>
      </c>
      <c r="W540" s="63">
        <f t="shared" si="86"/>
        <v>0</v>
      </c>
      <c r="X540" s="63">
        <f t="shared" si="87"/>
        <v>0</v>
      </c>
      <c r="Z540" s="63">
        <f t="shared" si="88"/>
        <v>0</v>
      </c>
      <c r="AA540" s="38">
        <v>0.3</v>
      </c>
    </row>
    <row r="541" spans="7:27" x14ac:dyDescent="0.45">
      <c r="G541" s="32">
        <f t="shared" si="81"/>
        <v>0</v>
      </c>
      <c r="H541" s="32">
        <f t="shared" si="80"/>
        <v>0</v>
      </c>
      <c r="J541" s="58">
        <f t="shared" si="83"/>
        <v>0</v>
      </c>
      <c r="O541" s="32">
        <f t="shared" si="82"/>
        <v>0</v>
      </c>
      <c r="P541" s="32">
        <v>100</v>
      </c>
      <c r="R541" s="39">
        <f t="shared" si="84"/>
        <v>0</v>
      </c>
      <c r="U541" s="39">
        <f t="shared" si="89"/>
        <v>0</v>
      </c>
      <c r="V541" s="39">
        <f t="shared" si="85"/>
        <v>0</v>
      </c>
      <c r="W541" s="63">
        <f t="shared" si="86"/>
        <v>0</v>
      </c>
      <c r="X541" s="63">
        <f t="shared" si="87"/>
        <v>0</v>
      </c>
      <c r="Z541" s="63">
        <f t="shared" si="88"/>
        <v>0</v>
      </c>
      <c r="AA541" s="38">
        <v>0.3</v>
      </c>
    </row>
    <row r="542" spans="7:27" x14ac:dyDescent="0.45">
      <c r="G542" s="32">
        <f t="shared" si="81"/>
        <v>0</v>
      </c>
      <c r="H542" s="32">
        <f t="shared" si="80"/>
        <v>0</v>
      </c>
      <c r="J542" s="58">
        <f t="shared" si="83"/>
        <v>0</v>
      </c>
      <c r="O542" s="32">
        <f t="shared" si="82"/>
        <v>0</v>
      </c>
      <c r="P542" s="32">
        <v>100</v>
      </c>
      <c r="R542" s="39">
        <f t="shared" si="84"/>
        <v>0</v>
      </c>
      <c r="U542" s="39">
        <f t="shared" si="89"/>
        <v>0</v>
      </c>
      <c r="V542" s="39">
        <f t="shared" si="85"/>
        <v>0</v>
      </c>
      <c r="W542" s="63">
        <f t="shared" si="86"/>
        <v>0</v>
      </c>
      <c r="X542" s="63">
        <f t="shared" si="87"/>
        <v>0</v>
      </c>
      <c r="Z542" s="63">
        <f t="shared" si="88"/>
        <v>0</v>
      </c>
      <c r="AA542" s="38">
        <v>0.3</v>
      </c>
    </row>
    <row r="543" spans="7:27" x14ac:dyDescent="0.45">
      <c r="G543" s="32">
        <f t="shared" si="81"/>
        <v>0</v>
      </c>
      <c r="H543" s="32">
        <f t="shared" si="80"/>
        <v>0</v>
      </c>
      <c r="J543" s="58">
        <f t="shared" si="83"/>
        <v>0</v>
      </c>
      <c r="O543" s="32">
        <f t="shared" si="82"/>
        <v>0</v>
      </c>
      <c r="P543" s="32">
        <v>100</v>
      </c>
      <c r="R543" s="39">
        <f t="shared" si="84"/>
        <v>0</v>
      </c>
      <c r="U543" s="39">
        <f t="shared" si="89"/>
        <v>0</v>
      </c>
      <c r="V543" s="39">
        <f t="shared" si="85"/>
        <v>0</v>
      </c>
      <c r="W543" s="63">
        <f t="shared" si="86"/>
        <v>0</v>
      </c>
      <c r="X543" s="63">
        <f t="shared" si="87"/>
        <v>0</v>
      </c>
      <c r="Z543" s="63">
        <f t="shared" si="88"/>
        <v>0</v>
      </c>
      <c r="AA543" s="38">
        <v>0.3</v>
      </c>
    </row>
    <row r="544" spans="7:27" x14ac:dyDescent="0.45">
      <c r="G544" s="32">
        <f t="shared" si="81"/>
        <v>0</v>
      </c>
      <c r="H544" s="32">
        <f t="shared" si="80"/>
        <v>0</v>
      </c>
      <c r="J544" s="58">
        <f t="shared" si="83"/>
        <v>0</v>
      </c>
      <c r="O544" s="32">
        <f t="shared" si="82"/>
        <v>0</v>
      </c>
      <c r="P544" s="32">
        <v>100</v>
      </c>
      <c r="R544" s="39">
        <f t="shared" si="84"/>
        <v>0</v>
      </c>
      <c r="U544" s="39">
        <f t="shared" si="89"/>
        <v>0</v>
      </c>
      <c r="V544" s="39">
        <f t="shared" si="85"/>
        <v>0</v>
      </c>
      <c r="W544" s="63">
        <f t="shared" si="86"/>
        <v>0</v>
      </c>
      <c r="X544" s="63">
        <f t="shared" si="87"/>
        <v>0</v>
      </c>
      <c r="Z544" s="63">
        <f t="shared" si="88"/>
        <v>0</v>
      </c>
      <c r="AA544" s="38">
        <v>0.3</v>
      </c>
    </row>
    <row r="545" spans="7:27" x14ac:dyDescent="0.45">
      <c r="G545" s="32">
        <f t="shared" si="81"/>
        <v>0</v>
      </c>
      <c r="H545" s="32">
        <f t="shared" si="80"/>
        <v>0</v>
      </c>
      <c r="J545" s="58">
        <f t="shared" si="83"/>
        <v>0</v>
      </c>
      <c r="O545" s="32">
        <f t="shared" si="82"/>
        <v>0</v>
      </c>
      <c r="P545" s="32">
        <v>100</v>
      </c>
      <c r="R545" s="39">
        <f t="shared" si="84"/>
        <v>0</v>
      </c>
      <c r="U545" s="39">
        <f t="shared" si="89"/>
        <v>0</v>
      </c>
      <c r="V545" s="39">
        <f t="shared" si="85"/>
        <v>0</v>
      </c>
      <c r="W545" s="63">
        <f t="shared" si="86"/>
        <v>0</v>
      </c>
      <c r="X545" s="63">
        <f t="shared" si="87"/>
        <v>0</v>
      </c>
      <c r="Z545" s="63">
        <f t="shared" si="88"/>
        <v>0</v>
      </c>
      <c r="AA545" s="38">
        <v>0.3</v>
      </c>
    </row>
    <row r="546" spans="7:27" x14ac:dyDescent="0.45">
      <c r="G546" s="32">
        <f t="shared" si="81"/>
        <v>0</v>
      </c>
      <c r="H546" s="32">
        <f t="shared" si="80"/>
        <v>0</v>
      </c>
      <c r="J546" s="58">
        <f t="shared" si="83"/>
        <v>0</v>
      </c>
      <c r="O546" s="32">
        <f t="shared" si="82"/>
        <v>0</v>
      </c>
      <c r="P546" s="32">
        <v>100</v>
      </c>
      <c r="R546" s="39">
        <f t="shared" si="84"/>
        <v>0</v>
      </c>
      <c r="U546" s="39">
        <f t="shared" si="89"/>
        <v>0</v>
      </c>
      <c r="V546" s="39">
        <f t="shared" si="85"/>
        <v>0</v>
      </c>
      <c r="W546" s="63">
        <f t="shared" si="86"/>
        <v>0</v>
      </c>
      <c r="X546" s="63">
        <f t="shared" si="87"/>
        <v>0</v>
      </c>
      <c r="Z546" s="63">
        <f t="shared" si="88"/>
        <v>0</v>
      </c>
      <c r="AA546" s="38">
        <v>0.3</v>
      </c>
    </row>
    <row r="547" spans="7:27" x14ac:dyDescent="0.45">
      <c r="G547" s="32">
        <f t="shared" si="81"/>
        <v>0</v>
      </c>
      <c r="H547" s="32">
        <f t="shared" si="80"/>
        <v>0</v>
      </c>
      <c r="J547" s="58">
        <f t="shared" si="83"/>
        <v>0</v>
      </c>
      <c r="O547" s="32">
        <f t="shared" si="82"/>
        <v>0</v>
      </c>
      <c r="P547" s="32">
        <v>100</v>
      </c>
      <c r="R547" s="39">
        <f t="shared" si="84"/>
        <v>0</v>
      </c>
      <c r="U547" s="39">
        <f t="shared" si="89"/>
        <v>0</v>
      </c>
      <c r="V547" s="39">
        <f t="shared" si="85"/>
        <v>0</v>
      </c>
      <c r="W547" s="63">
        <f t="shared" si="86"/>
        <v>0</v>
      </c>
      <c r="X547" s="63">
        <f t="shared" si="87"/>
        <v>0</v>
      </c>
      <c r="Z547" s="63">
        <f t="shared" si="88"/>
        <v>0</v>
      </c>
      <c r="AA547" s="38">
        <v>0.3</v>
      </c>
    </row>
    <row r="548" spans="7:27" x14ac:dyDescent="0.45">
      <c r="G548" s="32">
        <f t="shared" si="81"/>
        <v>0</v>
      </c>
      <c r="H548" s="32">
        <f t="shared" si="80"/>
        <v>0</v>
      </c>
      <c r="J548" s="58">
        <f t="shared" si="83"/>
        <v>0</v>
      </c>
      <c r="O548" s="32">
        <f t="shared" si="82"/>
        <v>0</v>
      </c>
      <c r="P548" s="32">
        <v>100</v>
      </c>
      <c r="R548" s="39">
        <f t="shared" si="84"/>
        <v>0</v>
      </c>
      <c r="U548" s="39">
        <f t="shared" si="89"/>
        <v>0</v>
      </c>
      <c r="V548" s="39">
        <f t="shared" si="85"/>
        <v>0</v>
      </c>
      <c r="W548" s="63">
        <f t="shared" si="86"/>
        <v>0</v>
      </c>
      <c r="X548" s="63">
        <f t="shared" si="87"/>
        <v>0</v>
      </c>
      <c r="Z548" s="63">
        <f t="shared" si="88"/>
        <v>0</v>
      </c>
      <c r="AA548" s="38">
        <v>0.3</v>
      </c>
    </row>
    <row r="549" spans="7:27" x14ac:dyDescent="0.45">
      <c r="G549" s="32">
        <f t="shared" si="81"/>
        <v>0</v>
      </c>
      <c r="H549" s="32">
        <f t="shared" si="80"/>
        <v>0</v>
      </c>
      <c r="J549" s="58">
        <f t="shared" si="83"/>
        <v>0</v>
      </c>
      <c r="O549" s="32">
        <f t="shared" si="82"/>
        <v>0</v>
      </c>
      <c r="P549" s="32">
        <v>100</v>
      </c>
      <c r="R549" s="39">
        <f t="shared" si="84"/>
        <v>0</v>
      </c>
      <c r="U549" s="39">
        <f t="shared" si="89"/>
        <v>0</v>
      </c>
      <c r="V549" s="39">
        <f t="shared" si="85"/>
        <v>0</v>
      </c>
      <c r="W549" s="63">
        <f t="shared" si="86"/>
        <v>0</v>
      </c>
      <c r="X549" s="63">
        <f t="shared" si="87"/>
        <v>0</v>
      </c>
      <c r="Z549" s="63">
        <f t="shared" si="88"/>
        <v>0</v>
      </c>
      <c r="AA549" s="38">
        <v>0.3</v>
      </c>
    </row>
    <row r="550" spans="7:27" x14ac:dyDescent="0.45">
      <c r="G550" s="32">
        <f t="shared" si="81"/>
        <v>0</v>
      </c>
      <c r="H550" s="32">
        <f t="shared" si="80"/>
        <v>0</v>
      </c>
      <c r="J550" s="58">
        <f t="shared" si="83"/>
        <v>0</v>
      </c>
      <c r="O550" s="32">
        <f t="shared" si="82"/>
        <v>0</v>
      </c>
      <c r="P550" s="32">
        <v>100</v>
      </c>
      <c r="R550" s="39">
        <f t="shared" si="84"/>
        <v>0</v>
      </c>
      <c r="U550" s="39">
        <f t="shared" si="89"/>
        <v>0</v>
      </c>
      <c r="V550" s="39">
        <f t="shared" si="85"/>
        <v>0</v>
      </c>
      <c r="W550" s="63">
        <f t="shared" si="86"/>
        <v>0</v>
      </c>
      <c r="X550" s="63">
        <f t="shared" si="87"/>
        <v>0</v>
      </c>
      <c r="Z550" s="63">
        <f t="shared" si="88"/>
        <v>0</v>
      </c>
      <c r="AA550" s="38">
        <v>0.3</v>
      </c>
    </row>
    <row r="551" spans="7:27" x14ac:dyDescent="0.45">
      <c r="G551" s="32">
        <f t="shared" si="81"/>
        <v>0</v>
      </c>
      <c r="H551" s="32">
        <f t="shared" si="80"/>
        <v>0</v>
      </c>
      <c r="J551" s="58">
        <f t="shared" si="83"/>
        <v>0</v>
      </c>
      <c r="O551" s="32">
        <f t="shared" si="82"/>
        <v>0</v>
      </c>
      <c r="P551" s="32">
        <v>100</v>
      </c>
      <c r="R551" s="39">
        <f t="shared" si="84"/>
        <v>0</v>
      </c>
      <c r="U551" s="39">
        <f t="shared" si="89"/>
        <v>0</v>
      </c>
      <c r="V551" s="39">
        <f t="shared" si="85"/>
        <v>0</v>
      </c>
      <c r="W551" s="63">
        <f t="shared" si="86"/>
        <v>0</v>
      </c>
      <c r="X551" s="63">
        <f t="shared" si="87"/>
        <v>0</v>
      </c>
      <c r="Z551" s="63">
        <f t="shared" si="88"/>
        <v>0</v>
      </c>
      <c r="AA551" s="38">
        <v>0.3</v>
      </c>
    </row>
    <row r="552" spans="7:27" x14ac:dyDescent="0.45">
      <c r="G552" s="32">
        <f t="shared" si="81"/>
        <v>0</v>
      </c>
      <c r="H552" s="32">
        <f t="shared" si="80"/>
        <v>0</v>
      </c>
      <c r="J552" s="58">
        <f t="shared" si="83"/>
        <v>0</v>
      </c>
      <c r="O552" s="32">
        <f t="shared" si="82"/>
        <v>0</v>
      </c>
      <c r="P552" s="32">
        <v>100</v>
      </c>
      <c r="R552" s="39">
        <f t="shared" si="84"/>
        <v>0</v>
      </c>
      <c r="U552" s="39">
        <f t="shared" si="89"/>
        <v>0</v>
      </c>
      <c r="V552" s="39">
        <f t="shared" si="85"/>
        <v>0</v>
      </c>
      <c r="W552" s="63">
        <f t="shared" si="86"/>
        <v>0</v>
      </c>
      <c r="X552" s="63">
        <f t="shared" si="87"/>
        <v>0</v>
      </c>
      <c r="Z552" s="63">
        <f t="shared" si="88"/>
        <v>0</v>
      </c>
      <c r="AA552" s="38">
        <v>0.3</v>
      </c>
    </row>
    <row r="553" spans="7:27" x14ac:dyDescent="0.45">
      <c r="G553" s="32">
        <f t="shared" si="81"/>
        <v>0</v>
      </c>
      <c r="H553" s="32">
        <f t="shared" si="80"/>
        <v>0</v>
      </c>
      <c r="J553" s="58">
        <f t="shared" si="83"/>
        <v>0</v>
      </c>
      <c r="O553" s="32">
        <f t="shared" si="82"/>
        <v>0</v>
      </c>
      <c r="P553" s="32">
        <v>100</v>
      </c>
      <c r="R553" s="39">
        <f t="shared" si="84"/>
        <v>0</v>
      </c>
      <c r="U553" s="39">
        <f t="shared" si="89"/>
        <v>0</v>
      </c>
      <c r="V553" s="39">
        <f t="shared" si="85"/>
        <v>0</v>
      </c>
      <c r="W553" s="63">
        <f t="shared" si="86"/>
        <v>0</v>
      </c>
      <c r="X553" s="63">
        <f t="shared" si="87"/>
        <v>0</v>
      </c>
      <c r="Z553" s="63">
        <f t="shared" si="88"/>
        <v>0</v>
      </c>
      <c r="AA553" s="38">
        <v>0.3</v>
      </c>
    </row>
    <row r="554" spans="7:27" x14ac:dyDescent="0.45">
      <c r="G554" s="32">
        <f t="shared" si="81"/>
        <v>0</v>
      </c>
      <c r="H554" s="32">
        <f t="shared" si="80"/>
        <v>0</v>
      </c>
      <c r="J554" s="58">
        <f t="shared" si="83"/>
        <v>0</v>
      </c>
      <c r="O554" s="32">
        <f t="shared" si="82"/>
        <v>0</v>
      </c>
      <c r="P554" s="32">
        <v>100</v>
      </c>
      <c r="R554" s="39">
        <f t="shared" si="84"/>
        <v>0</v>
      </c>
      <c r="U554" s="39">
        <f t="shared" si="89"/>
        <v>0</v>
      </c>
      <c r="V554" s="39">
        <f t="shared" si="85"/>
        <v>0</v>
      </c>
      <c r="W554" s="63">
        <f t="shared" si="86"/>
        <v>0</v>
      </c>
      <c r="X554" s="63">
        <f t="shared" si="87"/>
        <v>0</v>
      </c>
      <c r="Z554" s="63">
        <f t="shared" si="88"/>
        <v>0</v>
      </c>
      <c r="AA554" s="38">
        <v>0.3</v>
      </c>
    </row>
    <row r="555" spans="7:27" x14ac:dyDescent="0.45">
      <c r="G555" s="32">
        <f t="shared" si="81"/>
        <v>0</v>
      </c>
      <c r="H555" s="32">
        <f t="shared" si="80"/>
        <v>0</v>
      </c>
      <c r="J555" s="58">
        <f t="shared" si="83"/>
        <v>0</v>
      </c>
      <c r="O555" s="32">
        <f t="shared" si="82"/>
        <v>0</v>
      </c>
      <c r="P555" s="32">
        <v>100</v>
      </c>
      <c r="R555" s="39">
        <f t="shared" si="84"/>
        <v>0</v>
      </c>
      <c r="U555" s="39">
        <f t="shared" si="89"/>
        <v>0</v>
      </c>
      <c r="V555" s="39">
        <f t="shared" si="85"/>
        <v>0</v>
      </c>
      <c r="W555" s="63">
        <f t="shared" si="86"/>
        <v>0</v>
      </c>
      <c r="X555" s="63">
        <f t="shared" si="87"/>
        <v>0</v>
      </c>
      <c r="Z555" s="63">
        <f t="shared" si="88"/>
        <v>0</v>
      </c>
      <c r="AA555" s="38">
        <v>0.3</v>
      </c>
    </row>
    <row r="556" spans="7:27" x14ac:dyDescent="0.45">
      <c r="G556" s="32">
        <f t="shared" si="81"/>
        <v>0</v>
      </c>
      <c r="H556" s="32">
        <f t="shared" si="80"/>
        <v>0</v>
      </c>
      <c r="J556" s="58">
        <f t="shared" si="83"/>
        <v>0</v>
      </c>
      <c r="O556" s="32">
        <f t="shared" si="82"/>
        <v>0</v>
      </c>
      <c r="P556" s="32">
        <v>100</v>
      </c>
      <c r="R556" s="39">
        <f t="shared" si="84"/>
        <v>0</v>
      </c>
      <c r="U556" s="39">
        <f t="shared" si="89"/>
        <v>0</v>
      </c>
      <c r="V556" s="39">
        <f t="shared" si="85"/>
        <v>0</v>
      </c>
      <c r="W556" s="63">
        <f t="shared" si="86"/>
        <v>0</v>
      </c>
      <c r="X556" s="63">
        <f t="shared" si="87"/>
        <v>0</v>
      </c>
      <c r="Z556" s="63">
        <f t="shared" si="88"/>
        <v>0</v>
      </c>
      <c r="AA556" s="38">
        <v>0.3</v>
      </c>
    </row>
    <row r="557" spans="7:27" x14ac:dyDescent="0.45">
      <c r="G557" s="32">
        <f t="shared" si="81"/>
        <v>0</v>
      </c>
      <c r="H557" s="32">
        <f t="shared" si="80"/>
        <v>0</v>
      </c>
      <c r="J557" s="58">
        <f t="shared" si="83"/>
        <v>0</v>
      </c>
      <c r="O557" s="32">
        <f t="shared" si="82"/>
        <v>0</v>
      </c>
      <c r="P557" s="32">
        <v>100</v>
      </c>
      <c r="R557" s="39">
        <f t="shared" si="84"/>
        <v>0</v>
      </c>
      <c r="U557" s="39">
        <f t="shared" si="89"/>
        <v>0</v>
      </c>
      <c r="V557" s="39">
        <f t="shared" si="85"/>
        <v>0</v>
      </c>
      <c r="W557" s="63">
        <f t="shared" si="86"/>
        <v>0</v>
      </c>
      <c r="X557" s="63">
        <f t="shared" si="87"/>
        <v>0</v>
      </c>
      <c r="Z557" s="63">
        <f t="shared" si="88"/>
        <v>0</v>
      </c>
      <c r="AA557" s="38">
        <v>0.3</v>
      </c>
    </row>
    <row r="558" spans="7:27" x14ac:dyDescent="0.45">
      <c r="G558" s="32">
        <f t="shared" si="81"/>
        <v>0</v>
      </c>
      <c r="H558" s="32">
        <f t="shared" ref="H558:H598" si="90">G558/4</f>
        <v>0</v>
      </c>
      <c r="J558" s="58">
        <f t="shared" si="83"/>
        <v>0</v>
      </c>
      <c r="O558" s="32">
        <f t="shared" si="82"/>
        <v>0</v>
      </c>
      <c r="P558" s="32">
        <v>100</v>
      </c>
      <c r="R558" s="39">
        <f t="shared" si="84"/>
        <v>0</v>
      </c>
      <c r="U558" s="39">
        <f t="shared" si="89"/>
        <v>0</v>
      </c>
      <c r="V558" s="39">
        <f t="shared" si="85"/>
        <v>0</v>
      </c>
      <c r="W558" s="63">
        <f t="shared" si="86"/>
        <v>0</v>
      </c>
      <c r="X558" s="63">
        <f t="shared" si="87"/>
        <v>0</v>
      </c>
      <c r="Z558" s="63">
        <f t="shared" si="88"/>
        <v>0</v>
      </c>
      <c r="AA558" s="38">
        <v>0.3</v>
      </c>
    </row>
    <row r="559" spans="7:27" x14ac:dyDescent="0.45">
      <c r="G559" s="32">
        <f t="shared" si="81"/>
        <v>0</v>
      </c>
      <c r="H559" s="32">
        <f t="shared" si="90"/>
        <v>0</v>
      </c>
      <c r="J559" s="58">
        <f t="shared" si="83"/>
        <v>0</v>
      </c>
      <c r="O559" s="32">
        <f t="shared" si="82"/>
        <v>0</v>
      </c>
      <c r="P559" s="32">
        <v>100</v>
      </c>
      <c r="R559" s="39">
        <f t="shared" si="84"/>
        <v>0</v>
      </c>
      <c r="U559" s="39">
        <f t="shared" si="89"/>
        <v>0</v>
      </c>
      <c r="V559" s="39">
        <f t="shared" si="85"/>
        <v>0</v>
      </c>
      <c r="W559" s="63">
        <f t="shared" si="86"/>
        <v>0</v>
      </c>
      <c r="X559" s="63">
        <f t="shared" si="87"/>
        <v>0</v>
      </c>
      <c r="Z559" s="63">
        <f t="shared" si="88"/>
        <v>0</v>
      </c>
      <c r="AA559" s="38">
        <v>0.3</v>
      </c>
    </row>
    <row r="560" spans="7:27" x14ac:dyDescent="0.45">
      <c r="G560" s="32">
        <f t="shared" ref="G560:G598" si="91">E560*F560</f>
        <v>0</v>
      </c>
      <c r="H560" s="32">
        <f t="shared" si="90"/>
        <v>0</v>
      </c>
      <c r="J560" s="58">
        <f t="shared" si="83"/>
        <v>0</v>
      </c>
      <c r="O560" s="32">
        <f t="shared" si="82"/>
        <v>0</v>
      </c>
      <c r="P560" s="32">
        <v>100</v>
      </c>
      <c r="R560" s="39">
        <f t="shared" si="84"/>
        <v>0</v>
      </c>
      <c r="U560" s="39">
        <f t="shared" si="89"/>
        <v>0</v>
      </c>
      <c r="V560" s="39">
        <f t="shared" si="85"/>
        <v>0</v>
      </c>
      <c r="W560" s="63">
        <f t="shared" si="86"/>
        <v>0</v>
      </c>
      <c r="X560" s="63">
        <f t="shared" si="87"/>
        <v>0</v>
      </c>
      <c r="Z560" s="63">
        <f t="shared" si="88"/>
        <v>0</v>
      </c>
      <c r="AA560" s="38">
        <v>0.3</v>
      </c>
    </row>
    <row r="561" spans="7:27" x14ac:dyDescent="0.45">
      <c r="G561" s="32">
        <f t="shared" si="91"/>
        <v>0</v>
      </c>
      <c r="H561" s="32">
        <f t="shared" si="90"/>
        <v>0</v>
      </c>
      <c r="J561" s="58">
        <f t="shared" si="83"/>
        <v>0</v>
      </c>
      <c r="O561" s="32">
        <f t="shared" si="82"/>
        <v>0</v>
      </c>
      <c r="P561" s="32">
        <v>100</v>
      </c>
      <c r="R561" s="39">
        <f t="shared" si="84"/>
        <v>0</v>
      </c>
      <c r="U561" s="39">
        <f t="shared" si="89"/>
        <v>0</v>
      </c>
      <c r="V561" s="39">
        <f t="shared" si="85"/>
        <v>0</v>
      </c>
      <c r="W561" s="63">
        <f t="shared" si="86"/>
        <v>0</v>
      </c>
      <c r="X561" s="63">
        <f t="shared" si="87"/>
        <v>0</v>
      </c>
      <c r="Z561" s="63">
        <f t="shared" si="88"/>
        <v>0</v>
      </c>
      <c r="AA561" s="38">
        <v>0.3</v>
      </c>
    </row>
    <row r="562" spans="7:27" x14ac:dyDescent="0.45">
      <c r="G562" s="32">
        <f t="shared" si="91"/>
        <v>0</v>
      </c>
      <c r="H562" s="32">
        <f t="shared" si="90"/>
        <v>0</v>
      </c>
      <c r="J562" s="58">
        <f t="shared" si="83"/>
        <v>0</v>
      </c>
      <c r="O562" s="32">
        <f t="shared" si="82"/>
        <v>0</v>
      </c>
      <c r="P562" s="32">
        <v>100</v>
      </c>
      <c r="R562" s="39">
        <f t="shared" si="84"/>
        <v>0</v>
      </c>
      <c r="U562" s="39">
        <f t="shared" si="89"/>
        <v>0</v>
      </c>
      <c r="V562" s="39">
        <f t="shared" si="85"/>
        <v>0</v>
      </c>
      <c r="W562" s="63">
        <f t="shared" si="86"/>
        <v>0</v>
      </c>
      <c r="X562" s="63">
        <f t="shared" si="87"/>
        <v>0</v>
      </c>
      <c r="Z562" s="63">
        <f t="shared" si="88"/>
        <v>0</v>
      </c>
      <c r="AA562" s="38">
        <v>0.3</v>
      </c>
    </row>
    <row r="563" spans="7:27" x14ac:dyDescent="0.45">
      <c r="G563" s="32">
        <f t="shared" si="91"/>
        <v>0</v>
      </c>
      <c r="H563" s="32">
        <f t="shared" si="90"/>
        <v>0</v>
      </c>
      <c r="J563" s="58">
        <f t="shared" si="83"/>
        <v>0</v>
      </c>
      <c r="O563" s="32">
        <f t="shared" si="82"/>
        <v>0</v>
      </c>
      <c r="P563" s="32">
        <v>100</v>
      </c>
      <c r="R563" s="39">
        <f t="shared" si="84"/>
        <v>0</v>
      </c>
      <c r="U563" s="39">
        <f t="shared" si="89"/>
        <v>0</v>
      </c>
      <c r="V563" s="39">
        <f t="shared" si="85"/>
        <v>0</v>
      </c>
      <c r="W563" s="63">
        <f t="shared" si="86"/>
        <v>0</v>
      </c>
      <c r="X563" s="63">
        <f t="shared" si="87"/>
        <v>0</v>
      </c>
      <c r="Z563" s="63">
        <f t="shared" si="88"/>
        <v>0</v>
      </c>
      <c r="AA563" s="38">
        <v>0.3</v>
      </c>
    </row>
    <row r="564" spans="7:27" x14ac:dyDescent="0.45">
      <c r="G564" s="32">
        <f t="shared" si="91"/>
        <v>0</v>
      </c>
      <c r="H564" s="32">
        <f t="shared" si="90"/>
        <v>0</v>
      </c>
      <c r="J564" s="58">
        <f t="shared" si="83"/>
        <v>0</v>
      </c>
      <c r="O564" s="32">
        <f t="shared" si="82"/>
        <v>0</v>
      </c>
      <c r="P564" s="32">
        <v>100</v>
      </c>
      <c r="R564" s="39">
        <f t="shared" si="84"/>
        <v>0</v>
      </c>
      <c r="U564" s="39">
        <f t="shared" si="89"/>
        <v>0</v>
      </c>
      <c r="V564" s="39">
        <f t="shared" si="85"/>
        <v>0</v>
      </c>
      <c r="W564" s="63">
        <f t="shared" si="86"/>
        <v>0</v>
      </c>
      <c r="X564" s="63">
        <f t="shared" si="87"/>
        <v>0</v>
      </c>
      <c r="Z564" s="63">
        <f t="shared" si="88"/>
        <v>0</v>
      </c>
      <c r="AA564" s="38">
        <v>0.3</v>
      </c>
    </row>
    <row r="565" spans="7:27" x14ac:dyDescent="0.45">
      <c r="G565" s="32">
        <f t="shared" si="91"/>
        <v>0</v>
      </c>
      <c r="H565" s="32">
        <f t="shared" si="90"/>
        <v>0</v>
      </c>
      <c r="J565" s="58">
        <f t="shared" si="83"/>
        <v>0</v>
      </c>
      <c r="O565" s="32">
        <f t="shared" si="82"/>
        <v>0</v>
      </c>
      <c r="P565" s="32">
        <v>100</v>
      </c>
      <c r="R565" s="39">
        <f t="shared" si="84"/>
        <v>0</v>
      </c>
      <c r="U565" s="39">
        <f t="shared" si="89"/>
        <v>0</v>
      </c>
      <c r="V565" s="39">
        <f t="shared" si="85"/>
        <v>0</v>
      </c>
      <c r="W565" s="63">
        <f t="shared" si="86"/>
        <v>0</v>
      </c>
      <c r="X565" s="63">
        <f t="shared" si="87"/>
        <v>0</v>
      </c>
      <c r="Z565" s="63">
        <f t="shared" si="88"/>
        <v>0</v>
      </c>
      <c r="AA565" s="38">
        <v>0.3</v>
      </c>
    </row>
    <row r="566" spans="7:27" x14ac:dyDescent="0.45">
      <c r="G566" s="32">
        <f t="shared" si="91"/>
        <v>0</v>
      </c>
      <c r="H566" s="32">
        <f t="shared" si="90"/>
        <v>0</v>
      </c>
      <c r="J566" s="58">
        <f t="shared" si="83"/>
        <v>0</v>
      </c>
      <c r="O566" s="32">
        <f t="shared" si="82"/>
        <v>0</v>
      </c>
      <c r="P566" s="32">
        <v>100</v>
      </c>
      <c r="R566" s="39">
        <f t="shared" si="84"/>
        <v>0</v>
      </c>
      <c r="U566" s="39">
        <f t="shared" si="89"/>
        <v>0</v>
      </c>
      <c r="V566" s="39">
        <f t="shared" si="85"/>
        <v>0</v>
      </c>
      <c r="W566" s="63">
        <f t="shared" si="86"/>
        <v>0</v>
      </c>
      <c r="X566" s="63">
        <f t="shared" si="87"/>
        <v>0</v>
      </c>
      <c r="Z566" s="63">
        <f t="shared" si="88"/>
        <v>0</v>
      </c>
      <c r="AA566" s="38">
        <v>0.3</v>
      </c>
    </row>
    <row r="567" spans="7:27" x14ac:dyDescent="0.45">
      <c r="G567" s="32">
        <f t="shared" si="91"/>
        <v>0</v>
      </c>
      <c r="H567" s="32">
        <f t="shared" si="90"/>
        <v>0</v>
      </c>
      <c r="J567" s="58">
        <f t="shared" si="83"/>
        <v>0</v>
      </c>
      <c r="O567" s="32">
        <f t="shared" si="82"/>
        <v>0</v>
      </c>
      <c r="P567" s="32">
        <v>100</v>
      </c>
      <c r="R567" s="39">
        <f t="shared" si="84"/>
        <v>0</v>
      </c>
      <c r="U567" s="39">
        <f t="shared" si="89"/>
        <v>0</v>
      </c>
      <c r="V567" s="39">
        <f t="shared" si="85"/>
        <v>0</v>
      </c>
      <c r="W567" s="63">
        <f t="shared" si="86"/>
        <v>0</v>
      </c>
      <c r="X567" s="63">
        <f t="shared" si="87"/>
        <v>0</v>
      </c>
      <c r="Z567" s="63">
        <f t="shared" si="88"/>
        <v>0</v>
      </c>
      <c r="AA567" s="38">
        <v>0.3</v>
      </c>
    </row>
    <row r="568" spans="7:27" x14ac:dyDescent="0.45">
      <c r="G568" s="32">
        <f t="shared" si="91"/>
        <v>0</v>
      </c>
      <c r="H568" s="32">
        <f t="shared" si="90"/>
        <v>0</v>
      </c>
      <c r="J568" s="58">
        <f t="shared" si="83"/>
        <v>0</v>
      </c>
      <c r="O568" s="32">
        <f t="shared" si="82"/>
        <v>0</v>
      </c>
      <c r="P568" s="32">
        <v>100</v>
      </c>
      <c r="R568" s="39">
        <f t="shared" si="84"/>
        <v>0</v>
      </c>
      <c r="U568" s="39">
        <f t="shared" si="89"/>
        <v>0</v>
      </c>
      <c r="V568" s="39">
        <f t="shared" si="85"/>
        <v>0</v>
      </c>
      <c r="W568" s="63">
        <f t="shared" si="86"/>
        <v>0</v>
      </c>
      <c r="X568" s="63">
        <f t="shared" si="87"/>
        <v>0</v>
      </c>
      <c r="Z568" s="63">
        <f t="shared" si="88"/>
        <v>0</v>
      </c>
      <c r="AA568" s="38">
        <v>0.3</v>
      </c>
    </row>
    <row r="569" spans="7:27" x14ac:dyDescent="0.45">
      <c r="G569" s="32">
        <f t="shared" si="91"/>
        <v>0</v>
      </c>
      <c r="H569" s="32">
        <f t="shared" si="90"/>
        <v>0</v>
      </c>
      <c r="J569" s="58">
        <f t="shared" si="83"/>
        <v>0</v>
      </c>
      <c r="O569" s="32">
        <f t="shared" ref="O569:O598" si="92">H569*4</f>
        <v>0</v>
      </c>
      <c r="P569" s="32">
        <v>100</v>
      </c>
      <c r="R569" s="39">
        <f t="shared" si="84"/>
        <v>0</v>
      </c>
      <c r="U569" s="39">
        <f t="shared" si="89"/>
        <v>0</v>
      </c>
      <c r="V569" s="39">
        <f t="shared" si="85"/>
        <v>0</v>
      </c>
      <c r="W569" s="63">
        <f t="shared" si="86"/>
        <v>0</v>
      </c>
      <c r="X569" s="63">
        <f t="shared" si="87"/>
        <v>0</v>
      </c>
      <c r="Z569" s="63">
        <f t="shared" si="88"/>
        <v>0</v>
      </c>
      <c r="AA569" s="38">
        <v>0.3</v>
      </c>
    </row>
    <row r="570" spans="7:27" x14ac:dyDescent="0.45">
      <c r="G570" s="32">
        <f t="shared" si="91"/>
        <v>0</v>
      </c>
      <c r="H570" s="32">
        <f t="shared" si="90"/>
        <v>0</v>
      </c>
      <c r="J570" s="58">
        <f t="shared" si="83"/>
        <v>0</v>
      </c>
      <c r="O570" s="32">
        <f t="shared" si="92"/>
        <v>0</v>
      </c>
      <c r="P570" s="32">
        <v>100</v>
      </c>
      <c r="R570" s="39">
        <f t="shared" si="84"/>
        <v>0</v>
      </c>
      <c r="U570" s="39">
        <f t="shared" si="89"/>
        <v>0</v>
      </c>
      <c r="V570" s="39">
        <f t="shared" si="85"/>
        <v>0</v>
      </c>
      <c r="W570" s="63">
        <f t="shared" si="86"/>
        <v>0</v>
      </c>
      <c r="X570" s="63">
        <f t="shared" si="87"/>
        <v>0</v>
      </c>
      <c r="Z570" s="63">
        <f t="shared" si="88"/>
        <v>0</v>
      </c>
      <c r="AA570" s="38">
        <v>0.3</v>
      </c>
    </row>
    <row r="571" spans="7:27" x14ac:dyDescent="0.45">
      <c r="G571" s="32">
        <f t="shared" si="91"/>
        <v>0</v>
      </c>
      <c r="H571" s="32">
        <f t="shared" si="90"/>
        <v>0</v>
      </c>
      <c r="J571" s="58">
        <f t="shared" si="83"/>
        <v>0</v>
      </c>
      <c r="O571" s="32">
        <f t="shared" si="92"/>
        <v>0</v>
      </c>
      <c r="P571" s="32">
        <v>100</v>
      </c>
      <c r="R571" s="39">
        <f t="shared" si="84"/>
        <v>0</v>
      </c>
      <c r="U571" s="39">
        <f t="shared" si="89"/>
        <v>0</v>
      </c>
      <c r="V571" s="39">
        <f t="shared" si="85"/>
        <v>0</v>
      </c>
      <c r="W571" s="63">
        <f t="shared" si="86"/>
        <v>0</v>
      </c>
      <c r="X571" s="63">
        <f t="shared" si="87"/>
        <v>0</v>
      </c>
      <c r="Z571" s="63">
        <f t="shared" si="88"/>
        <v>0</v>
      </c>
      <c r="AA571" s="38">
        <v>0.3</v>
      </c>
    </row>
    <row r="572" spans="7:27" x14ac:dyDescent="0.45">
      <c r="G572" s="32">
        <f t="shared" si="91"/>
        <v>0</v>
      </c>
      <c r="H572" s="32">
        <f t="shared" si="90"/>
        <v>0</v>
      </c>
      <c r="J572" s="58">
        <f t="shared" si="83"/>
        <v>0</v>
      </c>
      <c r="O572" s="32">
        <f t="shared" si="92"/>
        <v>0</v>
      </c>
      <c r="P572" s="32">
        <v>100</v>
      </c>
      <c r="R572" s="39">
        <f t="shared" si="84"/>
        <v>0</v>
      </c>
      <c r="U572" s="39">
        <f t="shared" si="89"/>
        <v>0</v>
      </c>
      <c r="V572" s="39">
        <f t="shared" si="85"/>
        <v>0</v>
      </c>
      <c r="W572" s="63">
        <f t="shared" si="86"/>
        <v>0</v>
      </c>
      <c r="X572" s="63">
        <f t="shared" si="87"/>
        <v>0</v>
      </c>
      <c r="Z572" s="63">
        <f t="shared" si="88"/>
        <v>0</v>
      </c>
      <c r="AA572" s="38">
        <v>0.3</v>
      </c>
    </row>
    <row r="573" spans="7:27" x14ac:dyDescent="0.45">
      <c r="G573" s="32">
        <f t="shared" si="91"/>
        <v>0</v>
      </c>
      <c r="H573" s="32">
        <f t="shared" si="90"/>
        <v>0</v>
      </c>
      <c r="J573" s="58">
        <f t="shared" si="83"/>
        <v>0</v>
      </c>
      <c r="O573" s="32">
        <f t="shared" si="92"/>
        <v>0</v>
      </c>
      <c r="P573" s="32">
        <v>100</v>
      </c>
      <c r="R573" s="39">
        <f t="shared" si="84"/>
        <v>0</v>
      </c>
      <c r="U573" s="39">
        <f t="shared" si="89"/>
        <v>0</v>
      </c>
      <c r="V573" s="39">
        <f t="shared" si="85"/>
        <v>0</v>
      </c>
      <c r="W573" s="63">
        <f t="shared" si="86"/>
        <v>0</v>
      </c>
      <c r="X573" s="63">
        <f t="shared" si="87"/>
        <v>0</v>
      </c>
      <c r="Z573" s="63">
        <f t="shared" si="88"/>
        <v>0</v>
      </c>
      <c r="AA573" s="38">
        <v>0.3</v>
      </c>
    </row>
    <row r="574" spans="7:27" x14ac:dyDescent="0.45">
      <c r="G574" s="32">
        <f t="shared" si="91"/>
        <v>0</v>
      </c>
      <c r="H574" s="32">
        <f t="shared" si="90"/>
        <v>0</v>
      </c>
      <c r="J574" s="58">
        <f t="shared" si="83"/>
        <v>0</v>
      </c>
      <c r="O574" s="32">
        <f t="shared" si="92"/>
        <v>0</v>
      </c>
      <c r="P574" s="32">
        <v>100</v>
      </c>
      <c r="R574" s="39">
        <f t="shared" si="84"/>
        <v>0</v>
      </c>
      <c r="U574" s="39">
        <f t="shared" si="89"/>
        <v>0</v>
      </c>
      <c r="V574" s="39">
        <f t="shared" si="85"/>
        <v>0</v>
      </c>
      <c r="W574" s="63">
        <f t="shared" si="86"/>
        <v>0</v>
      </c>
      <c r="X574" s="63">
        <f t="shared" si="87"/>
        <v>0</v>
      </c>
      <c r="Z574" s="63">
        <f t="shared" si="88"/>
        <v>0</v>
      </c>
      <c r="AA574" s="38">
        <v>0.3</v>
      </c>
    </row>
    <row r="575" spans="7:27" x14ac:dyDescent="0.45">
      <c r="G575" s="32">
        <f t="shared" si="91"/>
        <v>0</v>
      </c>
      <c r="H575" s="32">
        <f t="shared" si="90"/>
        <v>0</v>
      </c>
      <c r="J575" s="58">
        <f t="shared" si="83"/>
        <v>0</v>
      </c>
      <c r="O575" s="32">
        <f t="shared" si="92"/>
        <v>0</v>
      </c>
      <c r="P575" s="32">
        <v>100</v>
      </c>
      <c r="R575" s="39">
        <f t="shared" si="84"/>
        <v>0</v>
      </c>
      <c r="U575" s="39">
        <f t="shared" si="89"/>
        <v>0</v>
      </c>
      <c r="V575" s="39">
        <f t="shared" si="85"/>
        <v>0</v>
      </c>
      <c r="W575" s="63">
        <f t="shared" si="86"/>
        <v>0</v>
      </c>
      <c r="X575" s="63">
        <f t="shared" si="87"/>
        <v>0</v>
      </c>
      <c r="Z575" s="63">
        <f t="shared" si="88"/>
        <v>0</v>
      </c>
      <c r="AA575" s="38">
        <v>0.3</v>
      </c>
    </row>
    <row r="576" spans="7:27" x14ac:dyDescent="0.45">
      <c r="G576" s="32">
        <f t="shared" si="91"/>
        <v>0</v>
      </c>
      <c r="H576" s="32">
        <f t="shared" si="90"/>
        <v>0</v>
      </c>
      <c r="J576" s="58">
        <f t="shared" si="83"/>
        <v>0</v>
      </c>
      <c r="O576" s="32">
        <f t="shared" si="92"/>
        <v>0</v>
      </c>
      <c r="P576" s="32">
        <v>100</v>
      </c>
      <c r="R576" s="39">
        <f t="shared" si="84"/>
        <v>0</v>
      </c>
      <c r="U576" s="39">
        <f t="shared" si="89"/>
        <v>0</v>
      </c>
      <c r="V576" s="39">
        <f t="shared" si="85"/>
        <v>0</v>
      </c>
      <c r="W576" s="63">
        <f t="shared" si="86"/>
        <v>0</v>
      </c>
      <c r="X576" s="63">
        <f t="shared" si="87"/>
        <v>0</v>
      </c>
      <c r="Z576" s="63">
        <f t="shared" si="88"/>
        <v>0</v>
      </c>
      <c r="AA576" s="38">
        <v>0.3</v>
      </c>
    </row>
    <row r="577" spans="7:27" x14ac:dyDescent="0.45">
      <c r="G577" s="32">
        <f t="shared" si="91"/>
        <v>0</v>
      </c>
      <c r="H577" s="32">
        <f t="shared" si="90"/>
        <v>0</v>
      </c>
      <c r="J577" s="58">
        <f t="shared" si="83"/>
        <v>0</v>
      </c>
      <c r="O577" s="32">
        <f t="shared" si="92"/>
        <v>0</v>
      </c>
      <c r="P577" s="32">
        <v>100</v>
      </c>
      <c r="R577" s="39">
        <f t="shared" si="84"/>
        <v>0</v>
      </c>
      <c r="U577" s="39">
        <f t="shared" si="89"/>
        <v>0</v>
      </c>
      <c r="V577" s="39">
        <f t="shared" si="85"/>
        <v>0</v>
      </c>
      <c r="W577" s="63">
        <f t="shared" si="86"/>
        <v>0</v>
      </c>
      <c r="X577" s="63">
        <f t="shared" si="87"/>
        <v>0</v>
      </c>
      <c r="Z577" s="63">
        <f t="shared" si="88"/>
        <v>0</v>
      </c>
      <c r="AA577" s="38">
        <v>0.3</v>
      </c>
    </row>
    <row r="578" spans="7:27" x14ac:dyDescent="0.45">
      <c r="G578" s="32">
        <f t="shared" si="91"/>
        <v>0</v>
      </c>
      <c r="H578" s="32">
        <f t="shared" si="90"/>
        <v>0</v>
      </c>
      <c r="J578" s="58">
        <f t="shared" si="83"/>
        <v>0</v>
      </c>
      <c r="O578" s="32">
        <f t="shared" si="92"/>
        <v>0</v>
      </c>
      <c r="P578" s="32">
        <v>100</v>
      </c>
      <c r="R578" s="39">
        <f t="shared" si="84"/>
        <v>0</v>
      </c>
      <c r="U578" s="39">
        <f t="shared" si="89"/>
        <v>0</v>
      </c>
      <c r="V578" s="39">
        <f t="shared" si="85"/>
        <v>0</v>
      </c>
      <c r="W578" s="63">
        <f t="shared" si="86"/>
        <v>0</v>
      </c>
      <c r="X578" s="63">
        <f t="shared" si="87"/>
        <v>0</v>
      </c>
      <c r="Z578" s="63">
        <f t="shared" si="88"/>
        <v>0</v>
      </c>
      <c r="AA578" s="38">
        <v>0.3</v>
      </c>
    </row>
    <row r="579" spans="7:27" x14ac:dyDescent="0.45">
      <c r="G579" s="32">
        <f t="shared" si="91"/>
        <v>0</v>
      </c>
      <c r="H579" s="32">
        <f t="shared" si="90"/>
        <v>0</v>
      </c>
      <c r="J579" s="58">
        <f t="shared" si="83"/>
        <v>0</v>
      </c>
      <c r="O579" s="32">
        <f t="shared" si="92"/>
        <v>0</v>
      </c>
      <c r="P579" s="32">
        <v>100</v>
      </c>
      <c r="R579" s="39">
        <f t="shared" si="84"/>
        <v>0</v>
      </c>
      <c r="U579" s="39">
        <f t="shared" si="89"/>
        <v>0</v>
      </c>
      <c r="V579" s="39">
        <f t="shared" si="85"/>
        <v>0</v>
      </c>
      <c r="W579" s="63">
        <f t="shared" si="86"/>
        <v>0</v>
      </c>
      <c r="X579" s="63">
        <f t="shared" si="87"/>
        <v>0</v>
      </c>
      <c r="Z579" s="63">
        <f t="shared" si="88"/>
        <v>0</v>
      </c>
      <c r="AA579" s="38">
        <v>0.3</v>
      </c>
    </row>
    <row r="580" spans="7:27" x14ac:dyDescent="0.45">
      <c r="G580" s="32">
        <f t="shared" si="91"/>
        <v>0</v>
      </c>
      <c r="H580" s="32">
        <f t="shared" si="90"/>
        <v>0</v>
      </c>
      <c r="J580" s="58">
        <f t="shared" si="83"/>
        <v>0</v>
      </c>
      <c r="O580" s="32">
        <f t="shared" si="92"/>
        <v>0</v>
      </c>
      <c r="P580" s="32">
        <v>100</v>
      </c>
      <c r="R580" s="39">
        <f t="shared" si="84"/>
        <v>0</v>
      </c>
      <c r="U580" s="39">
        <f t="shared" si="89"/>
        <v>0</v>
      </c>
      <c r="V580" s="39">
        <f t="shared" si="85"/>
        <v>0</v>
      </c>
      <c r="W580" s="63">
        <f t="shared" si="86"/>
        <v>0</v>
      </c>
      <c r="X580" s="63">
        <f t="shared" si="87"/>
        <v>0</v>
      </c>
      <c r="Z580" s="63">
        <f t="shared" si="88"/>
        <v>0</v>
      </c>
      <c r="AA580" s="38">
        <v>0.3</v>
      </c>
    </row>
    <row r="581" spans="7:27" x14ac:dyDescent="0.45">
      <c r="G581" s="32">
        <f t="shared" si="91"/>
        <v>0</v>
      </c>
      <c r="H581" s="32">
        <f t="shared" si="90"/>
        <v>0</v>
      </c>
      <c r="J581" s="58">
        <f t="shared" si="83"/>
        <v>0</v>
      </c>
      <c r="O581" s="32">
        <f t="shared" si="92"/>
        <v>0</v>
      </c>
      <c r="P581" s="32">
        <v>100</v>
      </c>
      <c r="R581" s="39">
        <f t="shared" si="84"/>
        <v>0</v>
      </c>
      <c r="U581" s="39">
        <f t="shared" si="89"/>
        <v>0</v>
      </c>
      <c r="V581" s="39">
        <f t="shared" si="85"/>
        <v>0</v>
      </c>
      <c r="W581" s="63">
        <f t="shared" si="86"/>
        <v>0</v>
      </c>
      <c r="X581" s="63">
        <f t="shared" si="87"/>
        <v>0</v>
      </c>
      <c r="Z581" s="63">
        <f t="shared" si="88"/>
        <v>0</v>
      </c>
      <c r="AA581" s="38">
        <v>0.3</v>
      </c>
    </row>
    <row r="582" spans="7:27" x14ac:dyDescent="0.45">
      <c r="G582" s="32">
        <f t="shared" si="91"/>
        <v>0</v>
      </c>
      <c r="H582" s="32">
        <f t="shared" si="90"/>
        <v>0</v>
      </c>
      <c r="J582" s="58">
        <f t="shared" si="83"/>
        <v>0</v>
      </c>
      <c r="O582" s="32">
        <f t="shared" si="92"/>
        <v>0</v>
      </c>
      <c r="P582" s="32">
        <v>100</v>
      </c>
      <c r="R582" s="39">
        <f t="shared" si="84"/>
        <v>0</v>
      </c>
      <c r="U582" s="39">
        <f t="shared" si="89"/>
        <v>0</v>
      </c>
      <c r="V582" s="39">
        <f t="shared" si="85"/>
        <v>0</v>
      </c>
      <c r="W582" s="63">
        <f t="shared" si="86"/>
        <v>0</v>
      </c>
      <c r="X582" s="63">
        <f t="shared" si="87"/>
        <v>0</v>
      </c>
      <c r="Z582" s="63">
        <f t="shared" si="88"/>
        <v>0</v>
      </c>
      <c r="AA582" s="38">
        <v>0.3</v>
      </c>
    </row>
    <row r="583" spans="7:27" x14ac:dyDescent="0.45">
      <c r="G583" s="32">
        <f t="shared" si="91"/>
        <v>0</v>
      </c>
      <c r="H583" s="32">
        <f t="shared" si="90"/>
        <v>0</v>
      </c>
      <c r="J583" s="58">
        <f t="shared" si="83"/>
        <v>0</v>
      </c>
      <c r="O583" s="32">
        <f t="shared" si="92"/>
        <v>0</v>
      </c>
      <c r="P583" s="32">
        <v>100</v>
      </c>
      <c r="R583" s="39">
        <f t="shared" si="84"/>
        <v>0</v>
      </c>
      <c r="U583" s="39">
        <f t="shared" si="89"/>
        <v>0</v>
      </c>
      <c r="V583" s="39">
        <f t="shared" si="85"/>
        <v>0</v>
      </c>
      <c r="W583" s="63">
        <f t="shared" si="86"/>
        <v>0</v>
      </c>
      <c r="X583" s="63">
        <f t="shared" si="87"/>
        <v>0</v>
      </c>
      <c r="Z583" s="63">
        <f t="shared" si="88"/>
        <v>0</v>
      </c>
      <c r="AA583" s="38">
        <v>0.3</v>
      </c>
    </row>
    <row r="584" spans="7:27" x14ac:dyDescent="0.45">
      <c r="G584" s="32">
        <f t="shared" si="91"/>
        <v>0</v>
      </c>
      <c r="H584" s="32">
        <f t="shared" si="90"/>
        <v>0</v>
      </c>
      <c r="J584" s="58">
        <f t="shared" si="83"/>
        <v>0</v>
      </c>
      <c r="O584" s="32">
        <f t="shared" si="92"/>
        <v>0</v>
      </c>
      <c r="P584" s="32">
        <v>100</v>
      </c>
      <c r="R584" s="39">
        <f t="shared" si="84"/>
        <v>0</v>
      </c>
      <c r="U584" s="39">
        <f t="shared" si="89"/>
        <v>0</v>
      </c>
      <c r="V584" s="39">
        <f t="shared" si="85"/>
        <v>0</v>
      </c>
      <c r="W584" s="63">
        <f t="shared" si="86"/>
        <v>0</v>
      </c>
      <c r="X584" s="63">
        <f t="shared" si="87"/>
        <v>0</v>
      </c>
      <c r="Z584" s="63">
        <f t="shared" si="88"/>
        <v>0</v>
      </c>
      <c r="AA584" s="38">
        <v>0.3</v>
      </c>
    </row>
    <row r="585" spans="7:27" x14ac:dyDescent="0.45">
      <c r="G585" s="32">
        <f t="shared" si="91"/>
        <v>0</v>
      </c>
      <c r="H585" s="32">
        <f t="shared" si="90"/>
        <v>0</v>
      </c>
      <c r="J585" s="58">
        <f t="shared" si="83"/>
        <v>0</v>
      </c>
      <c r="O585" s="32">
        <f t="shared" si="92"/>
        <v>0</v>
      </c>
      <c r="P585" s="32">
        <v>100</v>
      </c>
      <c r="R585" s="39">
        <f t="shared" si="84"/>
        <v>0</v>
      </c>
      <c r="U585" s="39">
        <f t="shared" si="89"/>
        <v>0</v>
      </c>
      <c r="V585" s="39">
        <f t="shared" si="85"/>
        <v>0</v>
      </c>
      <c r="W585" s="63">
        <f t="shared" si="86"/>
        <v>0</v>
      </c>
      <c r="X585" s="63">
        <f t="shared" si="87"/>
        <v>0</v>
      </c>
      <c r="Z585" s="63">
        <f t="shared" si="88"/>
        <v>0</v>
      </c>
      <c r="AA585" s="38">
        <v>0.3</v>
      </c>
    </row>
    <row r="586" spans="7:27" x14ac:dyDescent="0.45">
      <c r="G586" s="32">
        <f t="shared" si="91"/>
        <v>0</v>
      </c>
      <c r="H586" s="32">
        <f t="shared" si="90"/>
        <v>0</v>
      </c>
      <c r="J586" s="58">
        <f t="shared" si="83"/>
        <v>0</v>
      </c>
      <c r="O586" s="32">
        <f t="shared" si="92"/>
        <v>0</v>
      </c>
      <c r="P586" s="32">
        <v>100</v>
      </c>
      <c r="R586" s="39">
        <f t="shared" si="84"/>
        <v>0</v>
      </c>
      <c r="U586" s="39">
        <f t="shared" si="89"/>
        <v>0</v>
      </c>
      <c r="V586" s="39">
        <f t="shared" si="85"/>
        <v>0</v>
      </c>
      <c r="W586" s="63">
        <f t="shared" si="86"/>
        <v>0</v>
      </c>
      <c r="X586" s="63">
        <f t="shared" si="87"/>
        <v>0</v>
      </c>
      <c r="Z586" s="63">
        <f t="shared" si="88"/>
        <v>0</v>
      </c>
      <c r="AA586" s="38">
        <v>0.3</v>
      </c>
    </row>
    <row r="587" spans="7:27" x14ac:dyDescent="0.45">
      <c r="G587" s="32">
        <f t="shared" si="91"/>
        <v>0</v>
      </c>
      <c r="H587" s="32">
        <f t="shared" si="90"/>
        <v>0</v>
      </c>
      <c r="J587" s="58">
        <f t="shared" si="83"/>
        <v>0</v>
      </c>
      <c r="O587" s="32">
        <f t="shared" si="92"/>
        <v>0</v>
      </c>
      <c r="P587" s="32">
        <v>100</v>
      </c>
      <c r="R587" s="39">
        <f t="shared" si="84"/>
        <v>0</v>
      </c>
      <c r="U587" s="39">
        <f t="shared" si="89"/>
        <v>0</v>
      </c>
      <c r="V587" s="39">
        <f t="shared" si="85"/>
        <v>0</v>
      </c>
      <c r="W587" s="63">
        <f t="shared" si="86"/>
        <v>0</v>
      </c>
      <c r="X587" s="63">
        <f t="shared" si="87"/>
        <v>0</v>
      </c>
      <c r="Z587" s="63">
        <f t="shared" si="88"/>
        <v>0</v>
      </c>
      <c r="AA587" s="38">
        <v>0.3</v>
      </c>
    </row>
    <row r="588" spans="7:27" x14ac:dyDescent="0.45">
      <c r="G588" s="32">
        <f t="shared" si="91"/>
        <v>0</v>
      </c>
      <c r="H588" s="32">
        <f t="shared" si="90"/>
        <v>0</v>
      </c>
      <c r="J588" s="58">
        <f t="shared" si="83"/>
        <v>0</v>
      </c>
      <c r="O588" s="32">
        <f t="shared" si="92"/>
        <v>0</v>
      </c>
      <c r="P588" s="32">
        <v>100</v>
      </c>
      <c r="R588" s="39">
        <f t="shared" si="84"/>
        <v>0</v>
      </c>
      <c r="U588" s="39">
        <f t="shared" si="89"/>
        <v>0</v>
      </c>
      <c r="V588" s="39">
        <f t="shared" si="85"/>
        <v>0</v>
      </c>
      <c r="W588" s="63">
        <f t="shared" si="86"/>
        <v>0</v>
      </c>
      <c r="X588" s="63">
        <f t="shared" si="87"/>
        <v>0</v>
      </c>
      <c r="Z588" s="63">
        <f t="shared" si="88"/>
        <v>0</v>
      </c>
      <c r="AA588" s="38">
        <v>0.3</v>
      </c>
    </row>
    <row r="589" spans="7:27" x14ac:dyDescent="0.45">
      <c r="G589" s="32">
        <f t="shared" si="91"/>
        <v>0</v>
      </c>
      <c r="H589" s="32">
        <f t="shared" si="90"/>
        <v>0</v>
      </c>
      <c r="J589" s="58">
        <f t="shared" si="83"/>
        <v>0</v>
      </c>
      <c r="O589" s="32">
        <f t="shared" si="92"/>
        <v>0</v>
      </c>
      <c r="P589" s="32">
        <v>100</v>
      </c>
      <c r="R589" s="39">
        <f t="shared" si="84"/>
        <v>0</v>
      </c>
      <c r="U589" s="39">
        <f t="shared" si="89"/>
        <v>0</v>
      </c>
      <c r="V589" s="39">
        <f t="shared" si="85"/>
        <v>0</v>
      </c>
      <c r="W589" s="63">
        <f t="shared" si="86"/>
        <v>0</v>
      </c>
      <c r="X589" s="63">
        <f t="shared" si="87"/>
        <v>0</v>
      </c>
      <c r="Z589" s="63">
        <f t="shared" si="88"/>
        <v>0</v>
      </c>
      <c r="AA589" s="38">
        <v>0.3</v>
      </c>
    </row>
    <row r="590" spans="7:27" x14ac:dyDescent="0.45">
      <c r="G590" s="32">
        <f t="shared" si="91"/>
        <v>0</v>
      </c>
      <c r="H590" s="32">
        <f t="shared" si="90"/>
        <v>0</v>
      </c>
      <c r="J590" s="58">
        <f t="shared" si="83"/>
        <v>0</v>
      </c>
      <c r="O590" s="32">
        <f t="shared" si="92"/>
        <v>0</v>
      </c>
      <c r="P590" s="32">
        <v>100</v>
      </c>
      <c r="R590" s="39">
        <f t="shared" si="84"/>
        <v>0</v>
      </c>
      <c r="U590" s="39">
        <f t="shared" si="89"/>
        <v>0</v>
      </c>
      <c r="V590" s="39">
        <f t="shared" si="85"/>
        <v>0</v>
      </c>
      <c r="W590" s="63">
        <f t="shared" si="86"/>
        <v>0</v>
      </c>
      <c r="X590" s="63">
        <f t="shared" si="87"/>
        <v>0</v>
      </c>
      <c r="Z590" s="63">
        <f t="shared" si="88"/>
        <v>0</v>
      </c>
      <c r="AA590" s="38">
        <v>0.3</v>
      </c>
    </row>
    <row r="591" spans="7:27" x14ac:dyDescent="0.45">
      <c r="G591" s="32">
        <f t="shared" si="91"/>
        <v>0</v>
      </c>
      <c r="H591" s="32">
        <f t="shared" si="90"/>
        <v>0</v>
      </c>
      <c r="J591" s="58">
        <f t="shared" si="83"/>
        <v>0</v>
      </c>
      <c r="O591" s="32">
        <f t="shared" si="92"/>
        <v>0</v>
      </c>
      <c r="P591" s="32">
        <v>100</v>
      </c>
      <c r="R591" s="39">
        <f t="shared" si="84"/>
        <v>0</v>
      </c>
      <c r="U591" s="39">
        <f t="shared" si="89"/>
        <v>0</v>
      </c>
      <c r="V591" s="39">
        <f t="shared" si="85"/>
        <v>0</v>
      </c>
      <c r="W591" s="63">
        <f t="shared" si="86"/>
        <v>0</v>
      </c>
      <c r="X591" s="63">
        <f t="shared" si="87"/>
        <v>0</v>
      </c>
      <c r="Z591" s="63">
        <f t="shared" si="88"/>
        <v>0</v>
      </c>
      <c r="AA591" s="38">
        <v>0.3</v>
      </c>
    </row>
    <row r="592" spans="7:27" x14ac:dyDescent="0.45">
      <c r="G592" s="32">
        <f t="shared" si="91"/>
        <v>0</v>
      </c>
      <c r="H592" s="32">
        <f t="shared" si="90"/>
        <v>0</v>
      </c>
      <c r="J592" s="58">
        <f t="shared" ref="J592:J598" si="93">H592*I592</f>
        <v>0</v>
      </c>
      <c r="O592" s="32">
        <f t="shared" si="92"/>
        <v>0</v>
      </c>
      <c r="P592" s="32">
        <v>100</v>
      </c>
      <c r="R592" s="39">
        <f t="shared" ref="R592:R598" si="94">O592*Q592</f>
        <v>0</v>
      </c>
      <c r="U592" s="39">
        <f t="shared" si="89"/>
        <v>0</v>
      </c>
      <c r="V592" s="39">
        <f t="shared" ref="V592:V598" si="95">R592-U592</f>
        <v>0</v>
      </c>
      <c r="W592" s="63">
        <f t="shared" ref="W592:W598" si="96">J592+V592</f>
        <v>0</v>
      </c>
      <c r="X592" s="63">
        <f t="shared" ref="X592:X598" si="97">W592</f>
        <v>0</v>
      </c>
      <c r="Z592" s="63">
        <f t="shared" ref="Z592:Z598" si="98">X592</f>
        <v>0</v>
      </c>
      <c r="AA592" s="38">
        <v>0.3</v>
      </c>
    </row>
    <row r="593" spans="7:27" x14ac:dyDescent="0.45">
      <c r="G593" s="32">
        <f t="shared" si="91"/>
        <v>0</v>
      </c>
      <c r="H593" s="32">
        <f t="shared" si="90"/>
        <v>0</v>
      </c>
      <c r="J593" s="58">
        <f t="shared" si="93"/>
        <v>0</v>
      </c>
      <c r="O593" s="32">
        <f t="shared" si="92"/>
        <v>0</v>
      </c>
      <c r="P593" s="32">
        <v>100</v>
      </c>
      <c r="R593" s="39">
        <f t="shared" si="94"/>
        <v>0</v>
      </c>
      <c r="U593" s="39">
        <f t="shared" si="89"/>
        <v>0</v>
      </c>
      <c r="V593" s="39">
        <f t="shared" si="95"/>
        <v>0</v>
      </c>
      <c r="W593" s="63">
        <f t="shared" si="96"/>
        <v>0</v>
      </c>
      <c r="X593" s="63">
        <f t="shared" si="97"/>
        <v>0</v>
      </c>
      <c r="Z593" s="63">
        <f t="shared" si="98"/>
        <v>0</v>
      </c>
      <c r="AA593" s="38">
        <v>0.3</v>
      </c>
    </row>
    <row r="594" spans="7:27" x14ac:dyDescent="0.45">
      <c r="G594" s="32">
        <f t="shared" si="91"/>
        <v>0</v>
      </c>
      <c r="H594" s="32">
        <f t="shared" si="90"/>
        <v>0</v>
      </c>
      <c r="J594" s="58">
        <f t="shared" si="93"/>
        <v>0</v>
      </c>
      <c r="O594" s="32">
        <f t="shared" si="92"/>
        <v>0</v>
      </c>
      <c r="P594" s="32">
        <v>100</v>
      </c>
      <c r="R594" s="39">
        <f t="shared" si="94"/>
        <v>0</v>
      </c>
      <c r="U594" s="39">
        <f t="shared" si="89"/>
        <v>0</v>
      </c>
      <c r="V594" s="39">
        <f t="shared" si="95"/>
        <v>0</v>
      </c>
      <c r="W594" s="63">
        <f t="shared" si="96"/>
        <v>0</v>
      </c>
      <c r="X594" s="63">
        <f t="shared" si="97"/>
        <v>0</v>
      </c>
      <c r="Z594" s="63">
        <f t="shared" si="98"/>
        <v>0</v>
      </c>
      <c r="AA594" s="38">
        <v>0.3</v>
      </c>
    </row>
    <row r="595" spans="7:27" x14ac:dyDescent="0.45">
      <c r="G595" s="32">
        <f t="shared" si="91"/>
        <v>0</v>
      </c>
      <c r="H595" s="32">
        <f t="shared" si="90"/>
        <v>0</v>
      </c>
      <c r="J595" s="58">
        <f t="shared" si="93"/>
        <v>0</v>
      </c>
      <c r="O595" s="32">
        <f t="shared" si="92"/>
        <v>0</v>
      </c>
      <c r="P595" s="32">
        <v>100</v>
      </c>
      <c r="R595" s="39">
        <f t="shared" si="94"/>
        <v>0</v>
      </c>
      <c r="U595" s="39">
        <f t="shared" si="89"/>
        <v>0</v>
      </c>
      <c r="V595" s="39">
        <f t="shared" si="95"/>
        <v>0</v>
      </c>
      <c r="W595" s="63">
        <f t="shared" si="96"/>
        <v>0</v>
      </c>
      <c r="X595" s="63">
        <f t="shared" si="97"/>
        <v>0</v>
      </c>
      <c r="Z595" s="63">
        <f t="shared" si="98"/>
        <v>0</v>
      </c>
      <c r="AA595" s="38">
        <v>0.3</v>
      </c>
    </row>
    <row r="596" spans="7:27" x14ac:dyDescent="0.45">
      <c r="G596" s="32">
        <f t="shared" si="91"/>
        <v>0</v>
      </c>
      <c r="H596" s="32">
        <f t="shared" si="90"/>
        <v>0</v>
      </c>
      <c r="J596" s="58">
        <f t="shared" si="93"/>
        <v>0</v>
      </c>
      <c r="O596" s="32">
        <f t="shared" si="92"/>
        <v>0</v>
      </c>
      <c r="P596" s="32">
        <v>100</v>
      </c>
      <c r="R596" s="39">
        <f t="shared" si="94"/>
        <v>0</v>
      </c>
      <c r="U596" s="39">
        <f t="shared" ref="U596:U598" si="99">R596*T596/100</f>
        <v>0</v>
      </c>
      <c r="V596" s="39">
        <f t="shared" si="95"/>
        <v>0</v>
      </c>
      <c r="W596" s="63">
        <f t="shared" si="96"/>
        <v>0</v>
      </c>
      <c r="X596" s="63">
        <f t="shared" si="97"/>
        <v>0</v>
      </c>
      <c r="Z596" s="63">
        <f t="shared" si="98"/>
        <v>0</v>
      </c>
      <c r="AA596" s="38">
        <v>0.3</v>
      </c>
    </row>
    <row r="597" spans="7:27" x14ac:dyDescent="0.45">
      <c r="G597" s="32">
        <f t="shared" si="91"/>
        <v>0</v>
      </c>
      <c r="H597" s="32">
        <f t="shared" si="90"/>
        <v>0</v>
      </c>
      <c r="J597" s="58">
        <f t="shared" si="93"/>
        <v>0</v>
      </c>
      <c r="O597" s="32">
        <f t="shared" si="92"/>
        <v>0</v>
      </c>
      <c r="P597" s="32">
        <v>100</v>
      </c>
      <c r="R597" s="39">
        <f t="shared" si="94"/>
        <v>0</v>
      </c>
      <c r="U597" s="39">
        <f t="shared" si="99"/>
        <v>0</v>
      </c>
      <c r="V597" s="39">
        <f t="shared" si="95"/>
        <v>0</v>
      </c>
      <c r="W597" s="63">
        <f t="shared" si="96"/>
        <v>0</v>
      </c>
      <c r="X597" s="63">
        <f t="shared" si="97"/>
        <v>0</v>
      </c>
      <c r="Z597" s="63">
        <f t="shared" si="98"/>
        <v>0</v>
      </c>
      <c r="AA597" s="38">
        <v>0.3</v>
      </c>
    </row>
    <row r="598" spans="7:27" x14ac:dyDescent="0.45">
      <c r="G598" s="32">
        <f t="shared" si="91"/>
        <v>0</v>
      </c>
      <c r="H598" s="32">
        <f t="shared" si="90"/>
        <v>0</v>
      </c>
      <c r="J598" s="58">
        <f t="shared" si="93"/>
        <v>0</v>
      </c>
      <c r="O598" s="32">
        <f t="shared" si="92"/>
        <v>0</v>
      </c>
      <c r="P598" s="32">
        <v>100</v>
      </c>
      <c r="R598" s="39">
        <f t="shared" si="94"/>
        <v>0</v>
      </c>
      <c r="U598" s="39">
        <f t="shared" si="99"/>
        <v>0</v>
      </c>
      <c r="V598" s="39">
        <f t="shared" si="95"/>
        <v>0</v>
      </c>
      <c r="W598" s="63">
        <f t="shared" si="96"/>
        <v>0</v>
      </c>
      <c r="X598" s="63">
        <f t="shared" si="97"/>
        <v>0</v>
      </c>
      <c r="Z598" s="63">
        <f t="shared" si="98"/>
        <v>0</v>
      </c>
      <c r="AA598" s="38">
        <v>0.3</v>
      </c>
    </row>
  </sheetData>
  <mergeCells count="37">
    <mergeCell ref="AD5:AD10"/>
    <mergeCell ref="I6:I10"/>
    <mergeCell ref="AE5:AE10"/>
    <mergeCell ref="K6:K10"/>
    <mergeCell ref="L6:L10"/>
    <mergeCell ref="M6:M10"/>
    <mergeCell ref="N6:N10"/>
    <mergeCell ref="O6:O10"/>
    <mergeCell ref="Q6:Q10"/>
    <mergeCell ref="R6:R10"/>
    <mergeCell ref="S6:U6"/>
    <mergeCell ref="V6:V10"/>
    <mergeCell ref="S7:S10"/>
    <mergeCell ref="T7:T10"/>
    <mergeCell ref="A2:AA2"/>
    <mergeCell ref="A3:AA3"/>
    <mergeCell ref="A5:J5"/>
    <mergeCell ref="K5:V5"/>
    <mergeCell ref="W5:W10"/>
    <mergeCell ref="X5:X10"/>
    <mergeCell ref="Y5:Y10"/>
    <mergeCell ref="Z5:Z10"/>
    <mergeCell ref="AA5:AA10"/>
    <mergeCell ref="J6:J10"/>
    <mergeCell ref="A6:A10"/>
    <mergeCell ref="B6:B10"/>
    <mergeCell ref="U7:U10"/>
    <mergeCell ref="D6:D10"/>
    <mergeCell ref="E6:F8"/>
    <mergeCell ref="E9:E10"/>
    <mergeCell ref="C6:C10"/>
    <mergeCell ref="P6:P10"/>
    <mergeCell ref="H6:H10"/>
    <mergeCell ref="AB5:AB10"/>
    <mergeCell ref="AC5:AC10"/>
    <mergeCell ref="F9:F10"/>
    <mergeCell ref="G6:G10"/>
  </mergeCells>
  <phoneticPr fontId="21" type="noConversion"/>
  <conditionalFormatting sqref="AC56:AC86">
    <cfRule type="dataBar" priority="1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{4A476DD8-5EA0-4EB0-AC8E-F2BF46C3C802}</x14:id>
        </ext>
      </extLst>
    </cfRule>
  </conditionalFormatting>
  <conditionalFormatting sqref="AE56">
    <cfRule type="dataBar" priority="1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{C805E6B8-4FB0-42FA-BE71-8D886843CEE9}</x14:id>
        </ext>
      </extLst>
    </cfRule>
  </conditionalFormatting>
  <conditionalFormatting sqref="AE57">
    <cfRule type="dataBar" priority="1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{D2839C33-5FF7-4170-BF35-434FDA6B956B}</x14:id>
        </ext>
      </extLst>
    </cfRule>
  </conditionalFormatting>
  <conditionalFormatting sqref="AE59">
    <cfRule type="dataBar" priority="1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{C858E6AB-81FB-46B3-9814-F1BD12DEF1BC}</x14:id>
        </ext>
      </extLst>
    </cfRule>
  </conditionalFormatting>
  <conditionalFormatting sqref="AE60">
    <cfRule type="dataBar" priority="1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{B676E4CA-952F-4CDB-93C1-325DA032F3E7}</x14:id>
        </ext>
      </extLst>
    </cfRule>
  </conditionalFormatting>
  <conditionalFormatting sqref="AE61">
    <cfRule type="dataBar" priority="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{FA394B3C-DD03-43A5-95A0-1FAD0B36FA4F}</x14:id>
        </ext>
      </extLst>
    </cfRule>
  </conditionalFormatting>
  <conditionalFormatting sqref="AE76">
    <cfRule type="dataBar" priority="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{1EFDFF56-73E7-4234-8F0E-E0567232B161}</x14:id>
        </ext>
      </extLst>
    </cfRule>
  </conditionalFormatting>
  <conditionalFormatting sqref="AE78">
    <cfRule type="dataBar" priority="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{417D0F67-56F1-4177-A0EB-724F3D1EE63A}</x14:id>
        </ext>
      </extLst>
    </cfRule>
  </conditionalFormatting>
  <conditionalFormatting sqref="AE79">
    <cfRule type="dataBar" priority="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{BBFD4B8A-73BE-47CA-B679-E27035B23238}</x14:id>
        </ext>
      </extLst>
    </cfRule>
  </conditionalFormatting>
  <conditionalFormatting sqref="AE83">
    <cfRule type="dataBar" priority="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{0CB81CB8-E6B9-46E6-A5E6-827FF3452B03}</x14:id>
        </ext>
      </extLst>
    </cfRule>
  </conditionalFormatting>
  <conditionalFormatting sqref="AE85">
    <cfRule type="dataBar" priority="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{27FA85C4-96DC-439C-A750-D7BA3897D51A}</x14:id>
        </ext>
      </extLst>
    </cfRule>
  </conditionalFormatting>
  <conditionalFormatting sqref="AC494:AC497">
    <cfRule type="dataBar" priority="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{28F0750C-20BB-4677-88AE-571689C6D879}</x14:id>
        </ext>
      </extLst>
    </cfRule>
  </conditionalFormatting>
  <conditionalFormatting sqref="AE495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{389353C6-4660-488D-AA30-F067DFF28A04}</x14:id>
        </ext>
      </extLst>
    </cfRule>
  </conditionalFormatting>
  <conditionalFormatting sqref="AE496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{03E14D29-FC20-42FE-A754-AB4FDE440A12}</x14:id>
        </ext>
      </extLst>
    </cfRule>
  </conditionalFormatting>
  <pageMargins left="0.17" right="0.16" top="0.75" bottom="0.75" header="0.3" footer="0.3"/>
  <pageSetup paperSize="5" scale="51" orientation="landscape" r:id="rId1"/>
  <colBreaks count="1" manualBreakCount="1">
    <brk id="27" max="1048575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A476DD8-5EA0-4EB0-AC8E-F2BF46C3C80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AC56:AC86</xm:sqref>
        </x14:conditionalFormatting>
        <x14:conditionalFormatting xmlns:xm="http://schemas.microsoft.com/office/excel/2006/main">
          <x14:cfRule type="dataBar" id="{C805E6B8-4FB0-42FA-BE71-8D886843CEE9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AE56</xm:sqref>
        </x14:conditionalFormatting>
        <x14:conditionalFormatting xmlns:xm="http://schemas.microsoft.com/office/excel/2006/main">
          <x14:cfRule type="dataBar" id="{D2839C33-5FF7-4170-BF35-434FDA6B956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AE57</xm:sqref>
        </x14:conditionalFormatting>
        <x14:conditionalFormatting xmlns:xm="http://schemas.microsoft.com/office/excel/2006/main">
          <x14:cfRule type="dataBar" id="{C858E6AB-81FB-46B3-9814-F1BD12DEF1B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AE59</xm:sqref>
        </x14:conditionalFormatting>
        <x14:conditionalFormatting xmlns:xm="http://schemas.microsoft.com/office/excel/2006/main">
          <x14:cfRule type="dataBar" id="{B676E4CA-952F-4CDB-93C1-325DA032F3E7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AE60</xm:sqref>
        </x14:conditionalFormatting>
        <x14:conditionalFormatting xmlns:xm="http://schemas.microsoft.com/office/excel/2006/main">
          <x14:cfRule type="dataBar" id="{FA394B3C-DD03-43A5-95A0-1FAD0B36FA4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AE61</xm:sqref>
        </x14:conditionalFormatting>
        <x14:conditionalFormatting xmlns:xm="http://schemas.microsoft.com/office/excel/2006/main">
          <x14:cfRule type="dataBar" id="{1EFDFF56-73E7-4234-8F0E-E0567232B16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AE76</xm:sqref>
        </x14:conditionalFormatting>
        <x14:conditionalFormatting xmlns:xm="http://schemas.microsoft.com/office/excel/2006/main">
          <x14:cfRule type="dataBar" id="{417D0F67-56F1-4177-A0EB-724F3D1EE63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AE78</xm:sqref>
        </x14:conditionalFormatting>
        <x14:conditionalFormatting xmlns:xm="http://schemas.microsoft.com/office/excel/2006/main">
          <x14:cfRule type="dataBar" id="{BBFD4B8A-73BE-47CA-B679-E27035B23238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AE79</xm:sqref>
        </x14:conditionalFormatting>
        <x14:conditionalFormatting xmlns:xm="http://schemas.microsoft.com/office/excel/2006/main">
          <x14:cfRule type="dataBar" id="{0CB81CB8-E6B9-46E6-A5E6-827FF3452B0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AE83</xm:sqref>
        </x14:conditionalFormatting>
        <x14:conditionalFormatting xmlns:xm="http://schemas.microsoft.com/office/excel/2006/main">
          <x14:cfRule type="dataBar" id="{27FA85C4-96DC-439C-A750-D7BA3897D51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AE85</xm:sqref>
        </x14:conditionalFormatting>
        <x14:conditionalFormatting xmlns:xm="http://schemas.microsoft.com/office/excel/2006/main">
          <x14:cfRule type="dataBar" id="{28F0750C-20BB-4677-88AE-571689C6D879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AC494:AC497</xm:sqref>
        </x14:conditionalFormatting>
        <x14:conditionalFormatting xmlns:xm="http://schemas.microsoft.com/office/excel/2006/main">
          <x14:cfRule type="dataBar" id="{389353C6-4660-488D-AA30-F067DFF28A0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AE495</xm:sqref>
        </x14:conditionalFormatting>
        <x14:conditionalFormatting xmlns:xm="http://schemas.microsoft.com/office/excel/2006/main">
          <x14:cfRule type="dataBar" id="{03E14D29-FC20-42FE-A754-AB4FDE440A1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AE496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F1047-4A85-49A4-B2D1-09BF514B1664}">
  <dimension ref="A1:AF17"/>
  <sheetViews>
    <sheetView workbookViewId="0">
      <selection activeCell="J12" sqref="J12"/>
    </sheetView>
  </sheetViews>
  <sheetFormatPr defaultRowHeight="14.25" x14ac:dyDescent="0.2"/>
  <cols>
    <col min="1" max="1" width="5.875" customWidth="1"/>
    <col min="2" max="2" width="8.375" customWidth="1"/>
    <col min="5" max="5" width="5.75" customWidth="1"/>
    <col min="6" max="7" width="6.125" customWidth="1"/>
    <col min="10" max="10" width="13" customWidth="1"/>
    <col min="11" max="11" width="6.25" customWidth="1"/>
    <col min="23" max="23" width="12.75" customWidth="1"/>
    <col min="24" max="24" width="14.75" customWidth="1"/>
    <col min="26" max="26" width="14.25" customWidth="1"/>
    <col min="29" max="29" width="26.625" customWidth="1"/>
    <col min="30" max="30" width="40.25" customWidth="1"/>
    <col min="31" max="31" width="22.5" customWidth="1"/>
    <col min="32" max="32" width="30.375" customWidth="1"/>
  </cols>
  <sheetData>
    <row r="1" spans="1:32" ht="24" x14ac:dyDescent="0.55000000000000004">
      <c r="A1" s="6"/>
      <c r="B1" s="6"/>
      <c r="C1" s="6"/>
      <c r="D1" s="6"/>
      <c r="E1" s="6"/>
      <c r="F1" s="6"/>
      <c r="G1" s="7"/>
      <c r="H1" s="6"/>
      <c r="I1" s="6"/>
      <c r="J1" s="6"/>
      <c r="K1" s="6"/>
      <c r="L1" s="6"/>
      <c r="M1" s="6"/>
      <c r="N1" s="6"/>
      <c r="O1" s="7"/>
      <c r="P1" s="6"/>
      <c r="Q1" s="6"/>
      <c r="R1" s="8"/>
      <c r="S1" s="6"/>
      <c r="T1" s="8"/>
      <c r="U1" s="7"/>
      <c r="V1" s="7"/>
      <c r="W1" s="9"/>
      <c r="X1" s="6"/>
      <c r="Y1" s="10"/>
      <c r="Z1" s="10"/>
      <c r="AA1" s="10"/>
      <c r="AB1" s="7" t="s">
        <v>152</v>
      </c>
      <c r="AC1" s="10"/>
      <c r="AD1" s="11"/>
      <c r="AE1" s="10"/>
      <c r="AF1" s="10"/>
    </row>
    <row r="2" spans="1:32" ht="24" x14ac:dyDescent="0.55000000000000004">
      <c r="A2" s="278" t="s">
        <v>153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12"/>
      <c r="Z2" s="10"/>
      <c r="AA2" s="10"/>
      <c r="AB2" s="10"/>
      <c r="AC2" s="10"/>
      <c r="AD2" s="11"/>
      <c r="AE2" s="10"/>
      <c r="AF2" s="10"/>
    </row>
    <row r="3" spans="1:32" ht="24" x14ac:dyDescent="0.55000000000000004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12"/>
      <c r="Z3" s="10"/>
      <c r="AA3" s="10"/>
      <c r="AB3" s="10"/>
      <c r="AC3" s="10"/>
      <c r="AD3" s="11"/>
      <c r="AE3" s="10"/>
      <c r="AF3" s="10"/>
    </row>
    <row r="4" spans="1:32" ht="24" x14ac:dyDescent="0.55000000000000004">
      <c r="A4" s="279" t="s">
        <v>154</v>
      </c>
      <c r="B4" s="279"/>
      <c r="C4" s="279"/>
      <c r="D4" s="279"/>
      <c r="E4" s="279"/>
      <c r="F4" s="279"/>
      <c r="G4" s="279"/>
      <c r="H4" s="279"/>
      <c r="I4" s="279"/>
      <c r="J4" s="280" t="s">
        <v>189</v>
      </c>
      <c r="K4" s="280"/>
      <c r="L4" s="280"/>
      <c r="M4" s="280"/>
      <c r="N4" s="280"/>
      <c r="O4" s="280"/>
      <c r="P4" s="52"/>
      <c r="Q4" s="53"/>
      <c r="R4" s="52"/>
      <c r="S4" s="52"/>
      <c r="T4" s="52"/>
      <c r="U4" s="52"/>
      <c r="V4" s="52"/>
      <c r="W4" s="52"/>
      <c r="X4" s="52"/>
      <c r="Y4" s="12"/>
      <c r="Z4" s="10"/>
      <c r="AA4" s="10"/>
      <c r="AB4" s="10"/>
      <c r="AC4" s="10"/>
      <c r="AD4" s="11"/>
      <c r="AE4" s="10"/>
      <c r="AF4" s="10"/>
    </row>
    <row r="5" spans="1:32" ht="24" x14ac:dyDescent="0.55000000000000004">
      <c r="A5" s="13"/>
      <c r="B5" s="13"/>
      <c r="C5" s="13"/>
      <c r="D5" s="13"/>
      <c r="E5" s="13"/>
      <c r="F5" s="13"/>
      <c r="G5" s="13"/>
      <c r="H5" s="13"/>
      <c r="I5" s="13"/>
      <c r="J5" s="14"/>
      <c r="K5" s="14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12"/>
      <c r="Z5" s="10"/>
      <c r="AA5" s="10"/>
      <c r="AB5" s="10"/>
      <c r="AC5" s="10"/>
      <c r="AD5" s="11"/>
      <c r="AE5" s="10"/>
      <c r="AF5" s="10"/>
    </row>
    <row r="6" spans="1:32" ht="19.5" x14ac:dyDescent="0.45">
      <c r="A6" s="15"/>
      <c r="B6" s="16"/>
      <c r="C6" s="16"/>
      <c r="D6" s="16"/>
      <c r="E6" s="16"/>
      <c r="F6" s="16"/>
      <c r="G6" s="16"/>
      <c r="H6" s="16"/>
      <c r="I6" s="16"/>
      <c r="J6" s="17"/>
      <c r="K6" s="281" t="s">
        <v>119</v>
      </c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3"/>
      <c r="W6" s="284" t="s">
        <v>120</v>
      </c>
      <c r="X6" s="263" t="s">
        <v>121</v>
      </c>
      <c r="Y6" s="263" t="s">
        <v>122</v>
      </c>
      <c r="Z6" s="263" t="s">
        <v>123</v>
      </c>
      <c r="AA6" s="266" t="s">
        <v>124</v>
      </c>
      <c r="AB6" s="269" t="s">
        <v>156</v>
      </c>
      <c r="AC6" s="272" t="s">
        <v>125</v>
      </c>
      <c r="AD6" s="275" t="s">
        <v>126</v>
      </c>
      <c r="AE6" s="242" t="s">
        <v>127</v>
      </c>
      <c r="AF6" s="245" t="s">
        <v>128</v>
      </c>
    </row>
    <row r="7" spans="1:32" ht="18.75" x14ac:dyDescent="0.45">
      <c r="A7" s="248" t="s">
        <v>110</v>
      </c>
      <c r="B7" s="251" t="s">
        <v>129</v>
      </c>
      <c r="C7" s="251" t="s">
        <v>130</v>
      </c>
      <c r="D7" s="252" t="s">
        <v>111</v>
      </c>
      <c r="E7" s="254" t="s">
        <v>157</v>
      </c>
      <c r="F7" s="255"/>
      <c r="G7" s="256"/>
      <c r="H7" s="251" t="s">
        <v>131</v>
      </c>
      <c r="I7" s="251" t="s">
        <v>132</v>
      </c>
      <c r="J7" s="260" t="s">
        <v>133</v>
      </c>
      <c r="K7" s="287" t="s">
        <v>110</v>
      </c>
      <c r="L7" s="226" t="s">
        <v>134</v>
      </c>
      <c r="M7" s="226" t="s">
        <v>135</v>
      </c>
      <c r="N7" s="226" t="s">
        <v>111</v>
      </c>
      <c r="O7" s="226" t="s">
        <v>112</v>
      </c>
      <c r="P7" s="226" t="s">
        <v>136</v>
      </c>
      <c r="Q7" s="226" t="s">
        <v>137</v>
      </c>
      <c r="R7" s="229" t="s">
        <v>138</v>
      </c>
      <c r="S7" s="232" t="s">
        <v>113</v>
      </c>
      <c r="T7" s="233"/>
      <c r="U7" s="234"/>
      <c r="V7" s="226" t="s">
        <v>139</v>
      </c>
      <c r="W7" s="285"/>
      <c r="X7" s="264"/>
      <c r="Y7" s="264"/>
      <c r="Z7" s="264"/>
      <c r="AA7" s="267"/>
      <c r="AB7" s="270"/>
      <c r="AC7" s="273"/>
      <c r="AD7" s="276"/>
      <c r="AE7" s="243"/>
      <c r="AF7" s="246"/>
    </row>
    <row r="8" spans="1:32" x14ac:dyDescent="0.2">
      <c r="A8" s="249"/>
      <c r="B8" s="252"/>
      <c r="C8" s="252"/>
      <c r="D8" s="252"/>
      <c r="E8" s="257"/>
      <c r="F8" s="258"/>
      <c r="G8" s="259"/>
      <c r="H8" s="252"/>
      <c r="I8" s="252"/>
      <c r="J8" s="261"/>
      <c r="K8" s="288"/>
      <c r="L8" s="227"/>
      <c r="M8" s="227"/>
      <c r="N8" s="227"/>
      <c r="O8" s="227"/>
      <c r="P8" s="227"/>
      <c r="Q8" s="227"/>
      <c r="R8" s="230"/>
      <c r="S8" s="227" t="s">
        <v>140</v>
      </c>
      <c r="T8" s="235" t="s">
        <v>141</v>
      </c>
      <c r="U8" s="237" t="s">
        <v>142</v>
      </c>
      <c r="V8" s="227"/>
      <c r="W8" s="285"/>
      <c r="X8" s="264"/>
      <c r="Y8" s="264"/>
      <c r="Z8" s="264"/>
      <c r="AA8" s="267"/>
      <c r="AB8" s="270"/>
      <c r="AC8" s="273"/>
      <c r="AD8" s="276"/>
      <c r="AE8" s="243"/>
      <c r="AF8" s="246"/>
    </row>
    <row r="9" spans="1:32" x14ac:dyDescent="0.2">
      <c r="A9" s="249"/>
      <c r="B9" s="252"/>
      <c r="C9" s="252"/>
      <c r="D9" s="252"/>
      <c r="E9" s="290" t="s">
        <v>114</v>
      </c>
      <c r="F9" s="290" t="s">
        <v>158</v>
      </c>
      <c r="G9" s="290" t="s">
        <v>115</v>
      </c>
      <c r="H9" s="252"/>
      <c r="I9" s="252"/>
      <c r="J9" s="261"/>
      <c r="K9" s="288"/>
      <c r="L9" s="227"/>
      <c r="M9" s="227"/>
      <c r="N9" s="227"/>
      <c r="O9" s="227"/>
      <c r="P9" s="227"/>
      <c r="Q9" s="227"/>
      <c r="R9" s="230"/>
      <c r="S9" s="227"/>
      <c r="T9" s="235"/>
      <c r="U9" s="238"/>
      <c r="V9" s="227"/>
      <c r="W9" s="285"/>
      <c r="X9" s="264"/>
      <c r="Y9" s="264"/>
      <c r="Z9" s="264"/>
      <c r="AA9" s="267"/>
      <c r="AB9" s="270"/>
      <c r="AC9" s="273"/>
      <c r="AD9" s="276"/>
      <c r="AE9" s="243"/>
      <c r="AF9" s="246"/>
    </row>
    <row r="10" spans="1:32" x14ac:dyDescent="0.2">
      <c r="A10" s="249"/>
      <c r="B10" s="252"/>
      <c r="C10" s="252"/>
      <c r="D10" s="252"/>
      <c r="E10" s="252"/>
      <c r="F10" s="252"/>
      <c r="G10" s="252"/>
      <c r="H10" s="252"/>
      <c r="I10" s="252"/>
      <c r="J10" s="261"/>
      <c r="K10" s="288"/>
      <c r="L10" s="227"/>
      <c r="M10" s="227"/>
      <c r="N10" s="227"/>
      <c r="O10" s="227"/>
      <c r="P10" s="227"/>
      <c r="Q10" s="227"/>
      <c r="R10" s="230"/>
      <c r="S10" s="227"/>
      <c r="T10" s="235"/>
      <c r="U10" s="238"/>
      <c r="V10" s="227"/>
      <c r="W10" s="285"/>
      <c r="X10" s="264"/>
      <c r="Y10" s="264"/>
      <c r="Z10" s="264"/>
      <c r="AA10" s="267"/>
      <c r="AB10" s="270"/>
      <c r="AC10" s="273"/>
      <c r="AD10" s="276"/>
      <c r="AE10" s="243"/>
      <c r="AF10" s="246"/>
    </row>
    <row r="11" spans="1:32" x14ac:dyDescent="0.2">
      <c r="A11" s="250"/>
      <c r="B11" s="253"/>
      <c r="C11" s="253"/>
      <c r="D11" s="253"/>
      <c r="E11" s="253"/>
      <c r="F11" s="253"/>
      <c r="G11" s="253"/>
      <c r="H11" s="253"/>
      <c r="I11" s="253"/>
      <c r="J11" s="262"/>
      <c r="K11" s="289"/>
      <c r="L11" s="228"/>
      <c r="M11" s="228"/>
      <c r="N11" s="228"/>
      <c r="O11" s="228"/>
      <c r="P11" s="228"/>
      <c r="Q11" s="228"/>
      <c r="R11" s="231"/>
      <c r="S11" s="228"/>
      <c r="T11" s="236"/>
      <c r="U11" s="239"/>
      <c r="V11" s="228"/>
      <c r="W11" s="286"/>
      <c r="X11" s="265"/>
      <c r="Y11" s="265"/>
      <c r="Z11" s="265"/>
      <c r="AA11" s="268"/>
      <c r="AB11" s="271"/>
      <c r="AC11" s="274"/>
      <c r="AD11" s="277"/>
      <c r="AE11" s="244"/>
      <c r="AF11" s="247"/>
    </row>
    <row r="12" spans="1:32" ht="20.25" x14ac:dyDescent="0.3">
      <c r="A12" s="18"/>
      <c r="B12" s="18" t="s">
        <v>143</v>
      </c>
      <c r="C12" s="18" t="s">
        <v>217</v>
      </c>
      <c r="D12" s="18" t="s">
        <v>218</v>
      </c>
      <c r="E12" s="18" t="s">
        <v>161</v>
      </c>
      <c r="F12" s="18" t="s">
        <v>162</v>
      </c>
      <c r="G12" s="18" t="s">
        <v>162</v>
      </c>
      <c r="H12" s="18" t="s">
        <v>163</v>
      </c>
      <c r="I12" s="18" t="s">
        <v>164</v>
      </c>
      <c r="J12" s="19">
        <v>520000</v>
      </c>
      <c r="K12" s="20"/>
      <c r="L12" s="20"/>
      <c r="M12" s="20"/>
      <c r="N12" s="20"/>
      <c r="O12" s="20"/>
      <c r="P12" s="20"/>
      <c r="Q12" s="20"/>
      <c r="R12" s="21"/>
      <c r="S12" s="20"/>
      <c r="T12" s="20"/>
      <c r="U12" s="21"/>
      <c r="V12" s="19"/>
      <c r="W12" s="19">
        <v>520000</v>
      </c>
      <c r="X12" s="21">
        <v>520000</v>
      </c>
      <c r="Y12" s="22"/>
      <c r="Z12" s="19">
        <v>520000</v>
      </c>
      <c r="AA12" s="18" t="s">
        <v>165</v>
      </c>
      <c r="AB12" s="19">
        <v>52</v>
      </c>
      <c r="AC12" s="18" t="s">
        <v>155</v>
      </c>
      <c r="AD12" s="18" t="s">
        <v>166</v>
      </c>
      <c r="AE12" s="23"/>
      <c r="AF12" s="20"/>
    </row>
    <row r="13" spans="1:32" ht="20.25" x14ac:dyDescent="0.3">
      <c r="A13" s="20"/>
      <c r="B13" s="20"/>
      <c r="C13" s="20"/>
      <c r="D13" s="20"/>
      <c r="E13" s="20"/>
      <c r="F13" s="20"/>
      <c r="G13" s="20"/>
      <c r="H13" s="20"/>
      <c r="I13" s="20"/>
      <c r="J13" s="21"/>
      <c r="K13" s="20"/>
      <c r="L13" s="20"/>
      <c r="M13" s="20"/>
      <c r="N13" s="20"/>
      <c r="O13" s="20"/>
      <c r="P13" s="20"/>
      <c r="Q13" s="20"/>
      <c r="R13" s="21"/>
      <c r="S13" s="20"/>
      <c r="T13" s="20"/>
      <c r="U13" s="21"/>
      <c r="V13" s="21"/>
      <c r="W13" s="21"/>
      <c r="X13" s="21"/>
      <c r="Y13" s="22"/>
      <c r="Z13" s="21"/>
      <c r="AA13" s="20"/>
      <c r="AB13" s="21"/>
      <c r="AC13" s="20"/>
      <c r="AD13" s="20"/>
      <c r="AE13" s="20"/>
      <c r="AF13" s="20"/>
    </row>
    <row r="14" spans="1:32" ht="20.25" x14ac:dyDescent="0.3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40" t="s">
        <v>167</v>
      </c>
      <c r="AA14" s="241"/>
      <c r="AB14" s="24">
        <v>52</v>
      </c>
      <c r="AC14" s="26"/>
      <c r="AD14" s="26"/>
      <c r="AE14" s="26"/>
      <c r="AF14" s="26"/>
    </row>
    <row r="15" spans="1:32" ht="20.25" x14ac:dyDescent="0.3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40" t="s">
        <v>168</v>
      </c>
      <c r="AA15" s="241"/>
      <c r="AB15" s="24">
        <v>46.8</v>
      </c>
      <c r="AC15" s="26"/>
      <c r="AD15" s="26"/>
      <c r="AE15" s="26"/>
      <c r="AF15" s="26"/>
    </row>
    <row r="16" spans="1:32" ht="20.25" x14ac:dyDescent="0.3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24" t="s">
        <v>169</v>
      </c>
      <c r="AA16" s="225"/>
      <c r="AB16" s="24">
        <v>5.2000000000000028</v>
      </c>
      <c r="AC16" s="26"/>
      <c r="AD16" s="25"/>
      <c r="AE16" s="26"/>
      <c r="AF16" s="26"/>
    </row>
    <row r="17" spans="1:32" ht="20.25" x14ac:dyDescent="0.3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7"/>
      <c r="AA17" s="27"/>
      <c r="AB17" s="27"/>
      <c r="AC17" s="26"/>
      <c r="AD17" s="25"/>
      <c r="AE17" s="26"/>
      <c r="AF17" s="26"/>
    </row>
  </sheetData>
  <mergeCells count="41">
    <mergeCell ref="A2:X2"/>
    <mergeCell ref="A4:I4"/>
    <mergeCell ref="J4:O4"/>
    <mergeCell ref="K6:V6"/>
    <mergeCell ref="W6:W11"/>
    <mergeCell ref="X6:X11"/>
    <mergeCell ref="K7:K11"/>
    <mergeCell ref="L7:L11"/>
    <mergeCell ref="M7:M11"/>
    <mergeCell ref="N7:N11"/>
    <mergeCell ref="E9:E11"/>
    <mergeCell ref="F9:F11"/>
    <mergeCell ref="G9:G11"/>
    <mergeCell ref="AE6:AE11"/>
    <mergeCell ref="AF6:AF11"/>
    <mergeCell ref="A7:A11"/>
    <mergeCell ref="B7:B11"/>
    <mergeCell ref="C7:C11"/>
    <mergeCell ref="D7:D11"/>
    <mergeCell ref="E7:G8"/>
    <mergeCell ref="H7:H11"/>
    <mergeCell ref="I7:I11"/>
    <mergeCell ref="J7:J11"/>
    <mergeCell ref="Y6:Y11"/>
    <mergeCell ref="Z6:Z11"/>
    <mergeCell ref="AA6:AA11"/>
    <mergeCell ref="AB6:AB11"/>
    <mergeCell ref="AC6:AC11"/>
    <mergeCell ref="AD6:AD11"/>
    <mergeCell ref="Z16:AA16"/>
    <mergeCell ref="O7:O11"/>
    <mergeCell ref="P7:P11"/>
    <mergeCell ref="Q7:Q11"/>
    <mergeCell ref="R7:R11"/>
    <mergeCell ref="S7:U7"/>
    <mergeCell ref="V7:V11"/>
    <mergeCell ref="S8:S11"/>
    <mergeCell ref="T8:T11"/>
    <mergeCell ref="U8:U11"/>
    <mergeCell ref="Z14:AA14"/>
    <mergeCell ref="Z15:AA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DCAEE-A1C7-4496-A63E-59E1D11AA558}">
  <dimension ref="A1:AF557"/>
  <sheetViews>
    <sheetView zoomScale="80" zoomScaleNormal="80" zoomScaleSheetLayoutView="64" workbookViewId="0">
      <pane ySplit="2" topLeftCell="A513" activePane="bottomLeft" state="frozen"/>
      <selection pane="bottomLeft" activeCell="G518" sqref="G518"/>
    </sheetView>
  </sheetViews>
  <sheetFormatPr defaultRowHeight="17.25" x14ac:dyDescent="0.4"/>
  <cols>
    <col min="1" max="1" width="7.25" style="110" customWidth="1"/>
    <col min="2" max="2" width="7.125" style="110" customWidth="1"/>
    <col min="3" max="3" width="9.375" style="110" customWidth="1"/>
    <col min="4" max="4" width="7.25" style="110" customWidth="1"/>
    <col min="5" max="6" width="7" style="110" customWidth="1"/>
    <col min="7" max="7" width="7.375" style="110" customWidth="1"/>
    <col min="8" max="8" width="7.625" style="110" customWidth="1"/>
    <col min="9" max="9" width="8.375" style="110" customWidth="1"/>
    <col min="10" max="10" width="12.875" style="110" customWidth="1"/>
    <col min="11" max="11" width="6.5" style="110" customWidth="1"/>
    <col min="12" max="12" width="9" style="110"/>
    <col min="13" max="13" width="9.125" style="110" customWidth="1"/>
    <col min="14" max="17" width="9" style="110"/>
    <col min="18" max="18" width="11.75" style="110" bestFit="1" customWidth="1"/>
    <col min="19" max="19" width="9.25" style="110" customWidth="1"/>
    <col min="20" max="20" width="7.875" style="110" customWidth="1"/>
    <col min="21" max="22" width="10.125" style="110" customWidth="1"/>
    <col min="23" max="23" width="13.125" style="110" customWidth="1"/>
    <col min="24" max="24" width="12.625" style="110" customWidth="1"/>
    <col min="25" max="25" width="9" style="110"/>
    <col min="26" max="26" width="11.375" style="110" customWidth="1"/>
    <col min="27" max="27" width="8" style="110" customWidth="1"/>
    <col min="28" max="28" width="10.375" style="110" customWidth="1"/>
    <col min="29" max="29" width="26.5" style="110" customWidth="1"/>
    <col min="30" max="30" width="39.875" style="110" customWidth="1"/>
    <col min="31" max="31" width="26.125" style="110" customWidth="1"/>
    <col min="32" max="32" width="34.75" style="110" customWidth="1"/>
    <col min="33" max="16384" width="9" style="110"/>
  </cols>
  <sheetData>
    <row r="1" spans="1:32" ht="24" x14ac:dyDescent="0.55000000000000004">
      <c r="A1" s="106"/>
      <c r="B1" s="106"/>
      <c r="C1" s="106"/>
      <c r="D1" s="106"/>
      <c r="E1" s="106"/>
      <c r="F1" s="106"/>
      <c r="G1" s="107"/>
      <c r="H1" s="106"/>
      <c r="I1" s="106"/>
      <c r="J1" s="106"/>
      <c r="K1" s="106"/>
      <c r="L1" s="106"/>
      <c r="M1" s="106"/>
      <c r="N1" s="106"/>
      <c r="O1" s="107"/>
      <c r="P1" s="106"/>
      <c r="Q1" s="106"/>
      <c r="R1" s="108"/>
      <c r="S1" s="106"/>
      <c r="T1" s="108"/>
      <c r="U1" s="107"/>
      <c r="V1" s="107"/>
      <c r="W1" s="109"/>
      <c r="X1" s="106"/>
      <c r="AB1" s="107" t="s">
        <v>152</v>
      </c>
      <c r="AD1" s="111"/>
    </row>
    <row r="2" spans="1:32" ht="24" x14ac:dyDescent="0.55000000000000004">
      <c r="A2" s="293" t="s">
        <v>153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112"/>
      <c r="AD2" s="111"/>
    </row>
    <row r="3" spans="1:32" ht="24" x14ac:dyDescent="0.55000000000000004">
      <c r="A3" s="113" t="s">
        <v>478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2"/>
      <c r="AD3" s="111"/>
    </row>
    <row r="4" spans="1:32" ht="24" x14ac:dyDescent="0.55000000000000004">
      <c r="A4" s="114"/>
      <c r="B4" s="293" t="s">
        <v>154</v>
      </c>
      <c r="C4" s="293"/>
      <c r="D4" s="293"/>
      <c r="E4" s="293"/>
      <c r="F4" s="293"/>
      <c r="G4" s="293"/>
      <c r="H4" s="293"/>
      <c r="I4" s="293"/>
      <c r="J4" s="294" t="s">
        <v>479</v>
      </c>
      <c r="K4" s="294"/>
      <c r="L4" s="294"/>
      <c r="M4" s="294"/>
      <c r="N4" s="294"/>
      <c r="O4" s="294"/>
      <c r="P4" s="114"/>
      <c r="Q4" s="114"/>
      <c r="R4" s="114"/>
      <c r="S4" s="114"/>
      <c r="T4" s="114"/>
      <c r="U4" s="114"/>
      <c r="V4" s="114"/>
      <c r="W4" s="114"/>
      <c r="X4" s="114"/>
      <c r="Y4" s="112"/>
      <c r="AD4" s="111"/>
    </row>
    <row r="5" spans="1:32" ht="24" x14ac:dyDescent="0.55000000000000004">
      <c r="A5" s="114"/>
      <c r="B5" s="115"/>
      <c r="C5" s="115"/>
      <c r="D5" s="115"/>
      <c r="E5" s="115"/>
      <c r="F5" s="115"/>
      <c r="G5" s="115"/>
      <c r="H5" s="115"/>
      <c r="I5" s="115"/>
      <c r="J5" s="116"/>
      <c r="K5" s="116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2"/>
      <c r="AD5" s="111"/>
    </row>
    <row r="6" spans="1:32" ht="19.5" x14ac:dyDescent="0.45">
      <c r="A6" s="117"/>
      <c r="B6" s="118"/>
      <c r="C6" s="118"/>
      <c r="D6" s="118"/>
      <c r="E6" s="118"/>
      <c r="F6" s="118"/>
      <c r="G6" s="118"/>
      <c r="H6" s="118"/>
      <c r="I6" s="118"/>
      <c r="J6" s="119"/>
      <c r="K6" s="281" t="s">
        <v>119</v>
      </c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3"/>
      <c r="W6" s="284" t="s">
        <v>120</v>
      </c>
      <c r="X6" s="263" t="s">
        <v>121</v>
      </c>
      <c r="Y6" s="263" t="s">
        <v>122</v>
      </c>
      <c r="Z6" s="263" t="s">
        <v>123</v>
      </c>
      <c r="AA6" s="266" t="s">
        <v>124</v>
      </c>
      <c r="AB6" s="269" t="s">
        <v>156</v>
      </c>
      <c r="AC6" s="272" t="s">
        <v>125</v>
      </c>
      <c r="AD6" s="275" t="s">
        <v>126</v>
      </c>
      <c r="AE6" s="242" t="s">
        <v>127</v>
      </c>
      <c r="AF6" s="245" t="s">
        <v>128</v>
      </c>
    </row>
    <row r="7" spans="1:32" ht="18.75" x14ac:dyDescent="0.45">
      <c r="A7" s="291" t="s">
        <v>110</v>
      </c>
      <c r="B7" s="256" t="s">
        <v>129</v>
      </c>
      <c r="C7" s="251" t="s">
        <v>130</v>
      </c>
      <c r="D7" s="252" t="s">
        <v>111</v>
      </c>
      <c r="E7" s="254" t="s">
        <v>157</v>
      </c>
      <c r="F7" s="255"/>
      <c r="G7" s="256"/>
      <c r="H7" s="251" t="s">
        <v>131</v>
      </c>
      <c r="I7" s="251" t="s">
        <v>132</v>
      </c>
      <c r="J7" s="260" t="s">
        <v>133</v>
      </c>
      <c r="K7" s="287" t="s">
        <v>110</v>
      </c>
      <c r="L7" s="226" t="s">
        <v>134</v>
      </c>
      <c r="M7" s="226" t="s">
        <v>135</v>
      </c>
      <c r="N7" s="226" t="s">
        <v>111</v>
      </c>
      <c r="O7" s="226" t="s">
        <v>112</v>
      </c>
      <c r="P7" s="226" t="s">
        <v>136</v>
      </c>
      <c r="Q7" s="226" t="s">
        <v>137</v>
      </c>
      <c r="R7" s="229" t="s">
        <v>138</v>
      </c>
      <c r="S7" s="232" t="s">
        <v>113</v>
      </c>
      <c r="T7" s="233"/>
      <c r="U7" s="234"/>
      <c r="V7" s="226" t="s">
        <v>139</v>
      </c>
      <c r="W7" s="285"/>
      <c r="X7" s="264"/>
      <c r="Y7" s="264"/>
      <c r="Z7" s="264"/>
      <c r="AA7" s="267"/>
      <c r="AB7" s="270"/>
      <c r="AC7" s="273"/>
      <c r="AD7" s="276"/>
      <c r="AE7" s="243"/>
      <c r="AF7" s="246"/>
    </row>
    <row r="8" spans="1:32" ht="14.25" customHeight="1" x14ac:dyDescent="0.4">
      <c r="A8" s="291"/>
      <c r="B8" s="292"/>
      <c r="C8" s="252"/>
      <c r="D8" s="252"/>
      <c r="E8" s="257"/>
      <c r="F8" s="258"/>
      <c r="G8" s="259"/>
      <c r="H8" s="252"/>
      <c r="I8" s="252"/>
      <c r="J8" s="261"/>
      <c r="K8" s="288"/>
      <c r="L8" s="227"/>
      <c r="M8" s="227"/>
      <c r="N8" s="227"/>
      <c r="O8" s="227"/>
      <c r="P8" s="227"/>
      <c r="Q8" s="227"/>
      <c r="R8" s="230"/>
      <c r="S8" s="227" t="s">
        <v>140</v>
      </c>
      <c r="T8" s="235" t="s">
        <v>141</v>
      </c>
      <c r="U8" s="237" t="s">
        <v>142</v>
      </c>
      <c r="V8" s="227"/>
      <c r="W8" s="285"/>
      <c r="X8" s="264"/>
      <c r="Y8" s="264"/>
      <c r="Z8" s="264"/>
      <c r="AA8" s="267"/>
      <c r="AB8" s="270"/>
      <c r="AC8" s="273"/>
      <c r="AD8" s="276"/>
      <c r="AE8" s="243"/>
      <c r="AF8" s="246"/>
    </row>
    <row r="9" spans="1:32" ht="14.25" customHeight="1" x14ac:dyDescent="0.4">
      <c r="A9" s="291"/>
      <c r="B9" s="292"/>
      <c r="C9" s="252"/>
      <c r="D9" s="252"/>
      <c r="E9" s="290" t="s">
        <v>114</v>
      </c>
      <c r="F9" s="290" t="s">
        <v>158</v>
      </c>
      <c r="G9" s="290" t="s">
        <v>115</v>
      </c>
      <c r="H9" s="252"/>
      <c r="I9" s="252"/>
      <c r="J9" s="261"/>
      <c r="K9" s="288"/>
      <c r="L9" s="227"/>
      <c r="M9" s="227"/>
      <c r="N9" s="227"/>
      <c r="O9" s="227"/>
      <c r="P9" s="227"/>
      <c r="Q9" s="227"/>
      <c r="R9" s="230"/>
      <c r="S9" s="227"/>
      <c r="T9" s="235"/>
      <c r="U9" s="238"/>
      <c r="V9" s="227"/>
      <c r="W9" s="285"/>
      <c r="X9" s="264"/>
      <c r="Y9" s="264"/>
      <c r="Z9" s="264"/>
      <c r="AA9" s="267"/>
      <c r="AB9" s="270"/>
      <c r="AC9" s="273"/>
      <c r="AD9" s="276"/>
      <c r="AE9" s="243"/>
      <c r="AF9" s="246"/>
    </row>
    <row r="10" spans="1:32" ht="14.25" customHeight="1" x14ac:dyDescent="0.4">
      <c r="A10" s="291"/>
      <c r="B10" s="292"/>
      <c r="C10" s="252"/>
      <c r="D10" s="252"/>
      <c r="E10" s="252"/>
      <c r="F10" s="252"/>
      <c r="G10" s="252"/>
      <c r="H10" s="252"/>
      <c r="I10" s="252"/>
      <c r="J10" s="261"/>
      <c r="K10" s="288"/>
      <c r="L10" s="227"/>
      <c r="M10" s="227"/>
      <c r="N10" s="227"/>
      <c r="O10" s="227"/>
      <c r="P10" s="227"/>
      <c r="Q10" s="227"/>
      <c r="R10" s="230"/>
      <c r="S10" s="227"/>
      <c r="T10" s="235"/>
      <c r="U10" s="238"/>
      <c r="V10" s="227"/>
      <c r="W10" s="285"/>
      <c r="X10" s="264"/>
      <c r="Y10" s="264"/>
      <c r="Z10" s="264"/>
      <c r="AA10" s="267"/>
      <c r="AB10" s="270"/>
      <c r="AC10" s="273"/>
      <c r="AD10" s="276"/>
      <c r="AE10" s="243"/>
      <c r="AF10" s="246"/>
    </row>
    <row r="11" spans="1:32" ht="14.25" customHeight="1" x14ac:dyDescent="0.4">
      <c r="A11" s="291"/>
      <c r="B11" s="259"/>
      <c r="C11" s="253"/>
      <c r="D11" s="253"/>
      <c r="E11" s="253"/>
      <c r="F11" s="253"/>
      <c r="G11" s="253"/>
      <c r="H11" s="253"/>
      <c r="I11" s="253"/>
      <c r="J11" s="262"/>
      <c r="K11" s="289"/>
      <c r="L11" s="228"/>
      <c r="M11" s="228"/>
      <c r="N11" s="228"/>
      <c r="O11" s="228"/>
      <c r="P11" s="228"/>
      <c r="Q11" s="228"/>
      <c r="R11" s="231"/>
      <c r="S11" s="228"/>
      <c r="T11" s="236"/>
      <c r="U11" s="239"/>
      <c r="V11" s="228"/>
      <c r="W11" s="286"/>
      <c r="X11" s="265"/>
      <c r="Y11" s="265"/>
      <c r="Z11" s="265"/>
      <c r="AA11" s="268"/>
      <c r="AB11" s="271"/>
      <c r="AC11" s="274"/>
      <c r="AD11" s="277"/>
      <c r="AE11" s="244"/>
      <c r="AF11" s="247"/>
    </row>
    <row r="12" spans="1:32" ht="24" x14ac:dyDescent="0.55000000000000004">
      <c r="A12" s="79">
        <v>135</v>
      </c>
      <c r="B12" s="120" t="s">
        <v>143</v>
      </c>
      <c r="C12" s="79">
        <v>30692</v>
      </c>
      <c r="D12" s="79">
        <v>3</v>
      </c>
      <c r="E12" s="121" t="s">
        <v>160</v>
      </c>
      <c r="F12" s="121" t="s">
        <v>218</v>
      </c>
      <c r="G12" s="121" t="s">
        <v>480</v>
      </c>
      <c r="H12" s="79">
        <v>609.70000000000005</v>
      </c>
      <c r="I12" s="79">
        <v>1000</v>
      </c>
      <c r="J12" s="122">
        <f t="shared" ref="J12:J19" si="0">H12*I12</f>
        <v>609700</v>
      </c>
      <c r="K12" s="121"/>
      <c r="L12" s="121"/>
      <c r="M12" s="121"/>
      <c r="N12" s="121"/>
      <c r="O12" s="121"/>
      <c r="P12" s="121" t="s">
        <v>481</v>
      </c>
      <c r="Q12" s="121"/>
      <c r="R12" s="123">
        <f t="shared" ref="R12" si="1">O12*Q12</f>
        <v>0</v>
      </c>
      <c r="S12" s="79"/>
      <c r="T12" s="79"/>
      <c r="U12" s="123">
        <f t="shared" ref="U12:U19" si="2">R12*T12/100</f>
        <v>0</v>
      </c>
      <c r="V12" s="123">
        <f t="shared" ref="V12:V19" si="3">R12-U12</f>
        <v>0</v>
      </c>
      <c r="W12" s="123">
        <f t="shared" ref="W12:W19" si="4">J12+V12</f>
        <v>609700</v>
      </c>
      <c r="X12" s="123">
        <f t="shared" ref="X12:X19" si="5">W12</f>
        <v>609700</v>
      </c>
      <c r="Y12" s="79"/>
      <c r="Z12" s="123">
        <f t="shared" ref="Z12:Z19" si="6">X12</f>
        <v>609700</v>
      </c>
      <c r="AA12" s="124">
        <v>0.3</v>
      </c>
      <c r="AB12" s="125">
        <v>1829.1</v>
      </c>
      <c r="AC12" s="32" t="s">
        <v>440</v>
      </c>
      <c r="AD12" s="126" t="s">
        <v>166</v>
      </c>
      <c r="AE12" s="30"/>
      <c r="AF12" s="127"/>
    </row>
    <row r="13" spans="1:32" ht="24" x14ac:dyDescent="0.55000000000000004">
      <c r="A13" s="79">
        <v>136</v>
      </c>
      <c r="B13" s="120" t="s">
        <v>143</v>
      </c>
      <c r="C13" s="79">
        <v>30705</v>
      </c>
      <c r="D13" s="79">
        <v>3</v>
      </c>
      <c r="E13" s="121" t="s">
        <v>162</v>
      </c>
      <c r="F13" s="121" t="s">
        <v>162</v>
      </c>
      <c r="G13" s="121" t="s">
        <v>482</v>
      </c>
      <c r="H13" s="79">
        <v>28</v>
      </c>
      <c r="I13" s="79">
        <v>470</v>
      </c>
      <c r="J13" s="122">
        <f t="shared" si="0"/>
        <v>13160</v>
      </c>
      <c r="K13" s="121" t="s">
        <v>160</v>
      </c>
      <c r="L13" s="121" t="s">
        <v>204</v>
      </c>
      <c r="M13" s="121" t="s">
        <v>146</v>
      </c>
      <c r="N13" s="121" t="s">
        <v>241</v>
      </c>
      <c r="O13" s="121" t="s">
        <v>483</v>
      </c>
      <c r="P13" s="121" t="s">
        <v>481</v>
      </c>
      <c r="Q13" s="121" t="s">
        <v>484</v>
      </c>
      <c r="R13" s="128">
        <f>O13*Q13</f>
        <v>733600</v>
      </c>
      <c r="S13" s="121" t="s">
        <v>485</v>
      </c>
      <c r="T13" s="121" t="s">
        <v>485</v>
      </c>
      <c r="U13" s="123">
        <f t="shared" si="2"/>
        <v>73360</v>
      </c>
      <c r="V13" s="123">
        <f t="shared" si="3"/>
        <v>660240</v>
      </c>
      <c r="W13" s="123">
        <f t="shared" si="4"/>
        <v>673400</v>
      </c>
      <c r="X13" s="123">
        <f t="shared" si="5"/>
        <v>673400</v>
      </c>
      <c r="Y13" s="79"/>
      <c r="Z13" s="123">
        <f t="shared" si="6"/>
        <v>673400</v>
      </c>
      <c r="AA13" s="124">
        <v>0.3</v>
      </c>
      <c r="AB13" s="125">
        <v>2020.2</v>
      </c>
      <c r="AC13" s="127"/>
      <c r="AD13" s="127"/>
      <c r="AE13" s="30"/>
      <c r="AF13" s="127"/>
    </row>
    <row r="14" spans="1:32" ht="24" x14ac:dyDescent="0.55000000000000004">
      <c r="A14" s="79"/>
      <c r="B14" s="120"/>
      <c r="C14" s="79"/>
      <c r="D14" s="79">
        <v>3</v>
      </c>
      <c r="E14" s="121" t="s">
        <v>486</v>
      </c>
      <c r="F14" s="121" t="s">
        <v>160</v>
      </c>
      <c r="G14" s="121" t="s">
        <v>487</v>
      </c>
      <c r="H14" s="79">
        <v>3398.5</v>
      </c>
      <c r="I14" s="79">
        <v>470</v>
      </c>
      <c r="J14" s="122">
        <f t="shared" si="0"/>
        <v>1597295</v>
      </c>
      <c r="K14" s="121"/>
      <c r="L14" s="121"/>
      <c r="M14" s="121"/>
      <c r="N14" s="121"/>
      <c r="O14" s="121"/>
      <c r="P14" s="121"/>
      <c r="Q14" s="121"/>
      <c r="R14" s="123">
        <f t="shared" ref="R14:R19" si="7">O14*Q14</f>
        <v>0</v>
      </c>
      <c r="S14" s="79"/>
      <c r="T14" s="79"/>
      <c r="U14" s="123">
        <f t="shared" si="2"/>
        <v>0</v>
      </c>
      <c r="V14" s="123">
        <f t="shared" si="3"/>
        <v>0</v>
      </c>
      <c r="W14" s="123">
        <f t="shared" si="4"/>
        <v>1597295</v>
      </c>
      <c r="X14" s="123">
        <f t="shared" si="5"/>
        <v>1597295</v>
      </c>
      <c r="Y14" s="79"/>
      <c r="Z14" s="123">
        <f t="shared" si="6"/>
        <v>1597295</v>
      </c>
      <c r="AA14" s="124">
        <v>0.3</v>
      </c>
      <c r="AB14" s="125">
        <v>4791.8900000000003</v>
      </c>
      <c r="AC14" s="127"/>
      <c r="AD14" s="127"/>
      <c r="AE14" s="30"/>
      <c r="AF14" s="127"/>
    </row>
    <row r="15" spans="1:32" ht="24" x14ac:dyDescent="0.55000000000000004">
      <c r="A15" s="129">
        <v>137</v>
      </c>
      <c r="B15" s="130" t="s">
        <v>228</v>
      </c>
      <c r="C15" s="129">
        <v>3122</v>
      </c>
      <c r="D15" s="79">
        <v>3</v>
      </c>
      <c r="E15" s="121" t="s">
        <v>162</v>
      </c>
      <c r="F15" s="121" t="s">
        <v>162</v>
      </c>
      <c r="G15" s="121" t="s">
        <v>488</v>
      </c>
      <c r="H15" s="79">
        <v>22</v>
      </c>
      <c r="I15" s="79">
        <v>150</v>
      </c>
      <c r="J15" s="122">
        <f t="shared" si="0"/>
        <v>3300</v>
      </c>
      <c r="K15" s="121"/>
      <c r="L15" s="121"/>
      <c r="M15" s="121"/>
      <c r="N15" s="121"/>
      <c r="O15" s="121"/>
      <c r="P15" s="121"/>
      <c r="Q15" s="121"/>
      <c r="R15" s="123"/>
      <c r="S15" s="79"/>
      <c r="T15" s="79"/>
      <c r="U15" s="123"/>
      <c r="V15" s="123">
        <f t="shared" si="3"/>
        <v>0</v>
      </c>
      <c r="W15" s="123">
        <f t="shared" si="4"/>
        <v>3300</v>
      </c>
      <c r="X15" s="123">
        <f t="shared" si="5"/>
        <v>3300</v>
      </c>
      <c r="Y15" s="79"/>
      <c r="Z15" s="123">
        <f t="shared" si="6"/>
        <v>3300</v>
      </c>
      <c r="AA15" s="124">
        <v>0.3</v>
      </c>
      <c r="AB15" s="125">
        <v>9.9</v>
      </c>
      <c r="AC15" s="127"/>
      <c r="AD15" s="127"/>
      <c r="AE15" s="30"/>
      <c r="AF15" s="127"/>
    </row>
    <row r="16" spans="1:32" ht="24" x14ac:dyDescent="0.55000000000000004">
      <c r="A16" s="129"/>
      <c r="B16" s="130" t="s">
        <v>228</v>
      </c>
      <c r="C16" s="129">
        <v>3123</v>
      </c>
      <c r="D16" s="79">
        <v>3</v>
      </c>
      <c r="E16" s="121" t="s">
        <v>162</v>
      </c>
      <c r="F16" s="121" t="s">
        <v>162</v>
      </c>
      <c r="G16" s="121" t="s">
        <v>489</v>
      </c>
      <c r="H16" s="79">
        <v>21</v>
      </c>
      <c r="I16" s="79">
        <v>150</v>
      </c>
      <c r="J16" s="122">
        <f t="shared" si="0"/>
        <v>3150</v>
      </c>
      <c r="K16" s="121"/>
      <c r="L16" s="121"/>
      <c r="M16" s="121"/>
      <c r="N16" s="121"/>
      <c r="O16" s="121"/>
      <c r="P16" s="121"/>
      <c r="Q16" s="121"/>
      <c r="R16" s="123">
        <f t="shared" si="7"/>
        <v>0</v>
      </c>
      <c r="S16" s="79"/>
      <c r="T16" s="79"/>
      <c r="U16" s="123">
        <f t="shared" si="2"/>
        <v>0</v>
      </c>
      <c r="V16" s="123">
        <f t="shared" si="3"/>
        <v>0</v>
      </c>
      <c r="W16" s="123">
        <f t="shared" si="4"/>
        <v>3150</v>
      </c>
      <c r="X16" s="123">
        <f t="shared" si="5"/>
        <v>3150</v>
      </c>
      <c r="Y16" s="79"/>
      <c r="Z16" s="123">
        <f t="shared" si="6"/>
        <v>3150</v>
      </c>
      <c r="AA16" s="124">
        <v>0.3</v>
      </c>
      <c r="AB16" s="125">
        <v>9.4499999999999993</v>
      </c>
      <c r="AC16" s="127"/>
      <c r="AD16" s="127"/>
      <c r="AE16" s="30"/>
      <c r="AF16" s="127"/>
    </row>
    <row r="17" spans="1:32" ht="24" x14ac:dyDescent="0.55000000000000004">
      <c r="A17" s="129"/>
      <c r="B17" s="130" t="s">
        <v>228</v>
      </c>
      <c r="C17" s="129">
        <v>3124</v>
      </c>
      <c r="D17" s="79">
        <v>3</v>
      </c>
      <c r="E17" s="121" t="s">
        <v>162</v>
      </c>
      <c r="F17" s="121" t="s">
        <v>162</v>
      </c>
      <c r="G17" s="121" t="s">
        <v>489</v>
      </c>
      <c r="H17" s="79">
        <v>21</v>
      </c>
      <c r="I17" s="79">
        <v>150</v>
      </c>
      <c r="J17" s="122">
        <f t="shared" si="0"/>
        <v>3150</v>
      </c>
      <c r="K17" s="121"/>
      <c r="L17" s="121"/>
      <c r="M17" s="121"/>
      <c r="N17" s="121"/>
      <c r="O17" s="121"/>
      <c r="P17" s="121"/>
      <c r="Q17" s="121"/>
      <c r="R17" s="123">
        <f t="shared" si="7"/>
        <v>0</v>
      </c>
      <c r="S17" s="79"/>
      <c r="T17" s="79"/>
      <c r="U17" s="123">
        <f t="shared" si="2"/>
        <v>0</v>
      </c>
      <c r="V17" s="123">
        <f t="shared" si="3"/>
        <v>0</v>
      </c>
      <c r="W17" s="123">
        <f t="shared" si="4"/>
        <v>3150</v>
      </c>
      <c r="X17" s="123">
        <f t="shared" si="5"/>
        <v>3150</v>
      </c>
      <c r="Y17" s="79"/>
      <c r="Z17" s="123">
        <f t="shared" si="6"/>
        <v>3150</v>
      </c>
      <c r="AA17" s="124">
        <v>0.3</v>
      </c>
      <c r="AB17" s="125">
        <v>9.4499999999999993</v>
      </c>
      <c r="AC17" s="127"/>
      <c r="AD17" s="127"/>
      <c r="AE17" s="30"/>
      <c r="AF17" s="127"/>
    </row>
    <row r="18" spans="1:32" ht="24" x14ac:dyDescent="0.55000000000000004">
      <c r="A18" s="129"/>
      <c r="B18" s="130" t="s">
        <v>228</v>
      </c>
      <c r="C18" s="129">
        <v>3125</v>
      </c>
      <c r="D18" s="79">
        <v>3</v>
      </c>
      <c r="E18" s="121" t="s">
        <v>162</v>
      </c>
      <c r="F18" s="121" t="s">
        <v>162</v>
      </c>
      <c r="G18" s="121" t="s">
        <v>489</v>
      </c>
      <c r="H18" s="79">
        <v>21</v>
      </c>
      <c r="I18" s="79">
        <v>150</v>
      </c>
      <c r="J18" s="122">
        <f t="shared" si="0"/>
        <v>3150</v>
      </c>
      <c r="K18" s="121"/>
      <c r="L18" s="121"/>
      <c r="M18" s="121"/>
      <c r="N18" s="121"/>
      <c r="O18" s="121"/>
      <c r="P18" s="121"/>
      <c r="Q18" s="121"/>
      <c r="R18" s="123">
        <f t="shared" si="7"/>
        <v>0</v>
      </c>
      <c r="S18" s="79"/>
      <c r="T18" s="79"/>
      <c r="U18" s="123">
        <f t="shared" si="2"/>
        <v>0</v>
      </c>
      <c r="V18" s="123">
        <f t="shared" si="3"/>
        <v>0</v>
      </c>
      <c r="W18" s="123">
        <f t="shared" si="4"/>
        <v>3150</v>
      </c>
      <c r="X18" s="123">
        <f t="shared" si="5"/>
        <v>3150</v>
      </c>
      <c r="Y18" s="79"/>
      <c r="Z18" s="123">
        <f t="shared" si="6"/>
        <v>3150</v>
      </c>
      <c r="AA18" s="124">
        <v>0.3</v>
      </c>
      <c r="AB18" s="125">
        <v>9.4499999999999993</v>
      </c>
      <c r="AC18" s="127"/>
      <c r="AD18" s="127"/>
      <c r="AE18" s="30"/>
      <c r="AF18" s="127"/>
    </row>
    <row r="19" spans="1:32" ht="24" x14ac:dyDescent="0.55000000000000004">
      <c r="A19" s="129"/>
      <c r="B19" s="130" t="s">
        <v>228</v>
      </c>
      <c r="C19" s="129">
        <v>3126</v>
      </c>
      <c r="D19" s="79">
        <v>3</v>
      </c>
      <c r="E19" s="121" t="s">
        <v>162</v>
      </c>
      <c r="F19" s="121" t="s">
        <v>162</v>
      </c>
      <c r="G19" s="121" t="s">
        <v>489</v>
      </c>
      <c r="H19" s="79">
        <v>21</v>
      </c>
      <c r="I19" s="79">
        <v>150</v>
      </c>
      <c r="J19" s="122">
        <f t="shared" si="0"/>
        <v>3150</v>
      </c>
      <c r="K19" s="79">
        <v>1</v>
      </c>
      <c r="L19" s="79" t="s">
        <v>204</v>
      </c>
      <c r="M19" s="79" t="s">
        <v>146</v>
      </c>
      <c r="N19" s="79" t="s">
        <v>241</v>
      </c>
      <c r="O19" s="79">
        <v>112</v>
      </c>
      <c r="P19" s="79">
        <v>100</v>
      </c>
      <c r="Q19" s="79">
        <v>6550</v>
      </c>
      <c r="R19" s="123">
        <f t="shared" si="7"/>
        <v>733600</v>
      </c>
      <c r="S19" s="79">
        <v>30</v>
      </c>
      <c r="T19" s="79">
        <v>50</v>
      </c>
      <c r="U19" s="123">
        <f t="shared" si="2"/>
        <v>366800</v>
      </c>
      <c r="V19" s="123">
        <f t="shared" si="3"/>
        <v>366800</v>
      </c>
      <c r="W19" s="123">
        <f t="shared" si="4"/>
        <v>369950</v>
      </c>
      <c r="X19" s="123">
        <f t="shared" si="5"/>
        <v>369950</v>
      </c>
      <c r="Y19" s="79"/>
      <c r="Z19" s="123">
        <f t="shared" si="6"/>
        <v>369950</v>
      </c>
      <c r="AA19" s="124">
        <v>0.3</v>
      </c>
      <c r="AB19" s="125">
        <v>1109.8499999999999</v>
      </c>
      <c r="AC19" s="127"/>
      <c r="AD19" s="127"/>
      <c r="AE19" s="127"/>
      <c r="AF19" s="127"/>
    </row>
    <row r="20" spans="1:32" ht="24" x14ac:dyDescent="0.55000000000000004">
      <c r="A20" s="32"/>
      <c r="B20" s="94"/>
      <c r="C20" s="32"/>
      <c r="D20" s="32"/>
      <c r="E20" s="127"/>
      <c r="F20" s="127"/>
      <c r="G20" s="127"/>
      <c r="H20" s="32"/>
      <c r="I20" s="32"/>
      <c r="J20" s="58"/>
      <c r="K20" s="127"/>
      <c r="L20" s="127"/>
      <c r="M20" s="127"/>
      <c r="N20" s="127"/>
      <c r="O20" s="127"/>
      <c r="P20" s="127"/>
      <c r="Q20" s="127"/>
      <c r="R20" s="131"/>
      <c r="S20" s="127"/>
      <c r="T20" s="127"/>
      <c r="U20" s="131"/>
      <c r="V20" s="131"/>
      <c r="W20" s="131"/>
      <c r="X20" s="131"/>
      <c r="Y20" s="132"/>
      <c r="Z20" s="131"/>
      <c r="AA20" s="127"/>
      <c r="AB20" s="131"/>
      <c r="AC20" s="127"/>
      <c r="AD20" s="127"/>
      <c r="AE20" s="127"/>
      <c r="AF20" s="127"/>
    </row>
    <row r="21" spans="1:32" s="134" customFormat="1" ht="21.75" x14ac:dyDescent="0.5">
      <c r="A21" s="133" t="s">
        <v>490</v>
      </c>
      <c r="Z21" s="135" t="s">
        <v>167</v>
      </c>
      <c r="AA21" s="136"/>
      <c r="AB21" s="137">
        <f>SUM(AB12:AB20)</f>
        <v>9789.2900000000027</v>
      </c>
    </row>
    <row r="22" spans="1:32" s="134" customFormat="1" ht="21.75" x14ac:dyDescent="0.5">
      <c r="A22" s="133" t="s">
        <v>491</v>
      </c>
      <c r="Z22" s="135" t="s">
        <v>168</v>
      </c>
      <c r="AA22" s="136"/>
      <c r="AB22" s="137">
        <v>8810.3700000000008</v>
      </c>
    </row>
    <row r="23" spans="1:32" s="134" customFormat="1" ht="19.5" customHeight="1" x14ac:dyDescent="0.5">
      <c r="A23" s="133" t="s">
        <v>492</v>
      </c>
      <c r="Z23" s="138" t="s">
        <v>169</v>
      </c>
      <c r="AA23" s="139"/>
      <c r="AB23" s="137">
        <v>978.92</v>
      </c>
    </row>
    <row r="24" spans="1:32" s="134" customFormat="1" ht="21" customHeight="1" x14ac:dyDescent="0.5">
      <c r="A24" s="133" t="s">
        <v>493</v>
      </c>
    </row>
    <row r="25" spans="1:32" s="134" customFormat="1" ht="22.5" customHeight="1" x14ac:dyDescent="0.5">
      <c r="A25" s="133" t="s">
        <v>494</v>
      </c>
    </row>
    <row r="26" spans="1:32" s="134" customFormat="1" ht="22.5" customHeight="1" x14ac:dyDescent="0.5">
      <c r="A26" s="133" t="s">
        <v>495</v>
      </c>
    </row>
    <row r="27" spans="1:32" ht="24" x14ac:dyDescent="0.55000000000000004">
      <c r="A27" s="113" t="s">
        <v>496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</row>
    <row r="28" spans="1:32" ht="24" x14ac:dyDescent="0.55000000000000004">
      <c r="A28" s="114"/>
      <c r="B28" s="293" t="s">
        <v>154</v>
      </c>
      <c r="C28" s="293"/>
      <c r="D28" s="293"/>
      <c r="E28" s="293"/>
      <c r="F28" s="293"/>
      <c r="G28" s="293"/>
      <c r="H28" s="293"/>
      <c r="I28" s="293"/>
      <c r="J28" s="294" t="s">
        <v>497</v>
      </c>
      <c r="K28" s="294"/>
      <c r="L28" s="294"/>
      <c r="M28" s="294"/>
      <c r="N28" s="294"/>
      <c r="O28" s="294"/>
      <c r="P28" s="114"/>
      <c r="Q28" s="114"/>
      <c r="R28" s="114"/>
      <c r="S28" s="114"/>
      <c r="T28" s="114"/>
      <c r="U28" s="114"/>
      <c r="V28" s="114"/>
    </row>
    <row r="29" spans="1:32" ht="24" x14ac:dyDescent="0.55000000000000004">
      <c r="A29" s="114"/>
      <c r="B29" s="115"/>
      <c r="C29" s="115"/>
      <c r="D29" s="115"/>
      <c r="E29" s="115"/>
      <c r="F29" s="115"/>
      <c r="G29" s="115"/>
      <c r="H29" s="115"/>
      <c r="I29" s="115"/>
      <c r="J29" s="116"/>
      <c r="K29" s="116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2"/>
      <c r="AD29" s="111"/>
    </row>
    <row r="30" spans="1:32" ht="19.5" x14ac:dyDescent="0.45">
      <c r="A30" s="117"/>
      <c r="B30" s="118"/>
      <c r="C30" s="118"/>
      <c r="D30" s="118"/>
      <c r="E30" s="118"/>
      <c r="F30" s="118"/>
      <c r="G30" s="118"/>
      <c r="H30" s="118"/>
      <c r="I30" s="118"/>
      <c r="J30" s="119"/>
      <c r="K30" s="281" t="s">
        <v>119</v>
      </c>
      <c r="L30" s="282"/>
      <c r="M30" s="282"/>
      <c r="N30" s="282"/>
      <c r="O30" s="282"/>
      <c r="P30" s="282"/>
      <c r="Q30" s="282"/>
      <c r="R30" s="282"/>
      <c r="S30" s="282"/>
      <c r="T30" s="282"/>
      <c r="U30" s="282"/>
      <c r="V30" s="283"/>
      <c r="W30" s="284" t="s">
        <v>120</v>
      </c>
      <c r="X30" s="263" t="s">
        <v>121</v>
      </c>
      <c r="Y30" s="263" t="s">
        <v>122</v>
      </c>
      <c r="Z30" s="263" t="s">
        <v>123</v>
      </c>
      <c r="AA30" s="266" t="s">
        <v>124</v>
      </c>
      <c r="AB30" s="269" t="s">
        <v>156</v>
      </c>
      <c r="AC30" s="272" t="s">
        <v>125</v>
      </c>
      <c r="AD30" s="275" t="s">
        <v>126</v>
      </c>
      <c r="AE30" s="242" t="s">
        <v>127</v>
      </c>
      <c r="AF30" s="245" t="s">
        <v>128</v>
      </c>
    </row>
    <row r="31" spans="1:32" ht="18.75" x14ac:dyDescent="0.45">
      <c r="A31" s="291" t="s">
        <v>110</v>
      </c>
      <c r="B31" s="256" t="s">
        <v>129</v>
      </c>
      <c r="C31" s="251" t="s">
        <v>130</v>
      </c>
      <c r="D31" s="252" t="s">
        <v>111</v>
      </c>
      <c r="E31" s="254" t="s">
        <v>157</v>
      </c>
      <c r="F31" s="255"/>
      <c r="G31" s="256"/>
      <c r="H31" s="251" t="s">
        <v>131</v>
      </c>
      <c r="I31" s="251" t="s">
        <v>132</v>
      </c>
      <c r="J31" s="260" t="s">
        <v>133</v>
      </c>
      <c r="K31" s="287" t="s">
        <v>110</v>
      </c>
      <c r="L31" s="226" t="s">
        <v>134</v>
      </c>
      <c r="M31" s="226" t="s">
        <v>135</v>
      </c>
      <c r="N31" s="226" t="s">
        <v>111</v>
      </c>
      <c r="O31" s="226" t="s">
        <v>112</v>
      </c>
      <c r="P31" s="226" t="s">
        <v>136</v>
      </c>
      <c r="Q31" s="226" t="s">
        <v>137</v>
      </c>
      <c r="R31" s="229" t="s">
        <v>138</v>
      </c>
      <c r="S31" s="232" t="s">
        <v>113</v>
      </c>
      <c r="T31" s="233"/>
      <c r="U31" s="234"/>
      <c r="V31" s="226" t="s">
        <v>139</v>
      </c>
      <c r="W31" s="285"/>
      <c r="X31" s="264"/>
      <c r="Y31" s="264"/>
      <c r="Z31" s="264"/>
      <c r="AA31" s="267"/>
      <c r="AB31" s="270"/>
      <c r="AC31" s="273"/>
      <c r="AD31" s="276"/>
      <c r="AE31" s="243"/>
      <c r="AF31" s="246"/>
    </row>
    <row r="32" spans="1:32" ht="14.25" customHeight="1" x14ac:dyDescent="0.4">
      <c r="A32" s="291"/>
      <c r="B32" s="292"/>
      <c r="C32" s="252"/>
      <c r="D32" s="252"/>
      <c r="E32" s="257"/>
      <c r="F32" s="258"/>
      <c r="G32" s="259"/>
      <c r="H32" s="252"/>
      <c r="I32" s="252"/>
      <c r="J32" s="261"/>
      <c r="K32" s="288"/>
      <c r="L32" s="227"/>
      <c r="M32" s="227"/>
      <c r="N32" s="227"/>
      <c r="O32" s="227"/>
      <c r="P32" s="227"/>
      <c r="Q32" s="227"/>
      <c r="R32" s="230"/>
      <c r="S32" s="227" t="s">
        <v>140</v>
      </c>
      <c r="T32" s="235" t="s">
        <v>141</v>
      </c>
      <c r="U32" s="237" t="s">
        <v>142</v>
      </c>
      <c r="V32" s="227"/>
      <c r="W32" s="285"/>
      <c r="X32" s="264"/>
      <c r="Y32" s="264"/>
      <c r="Z32" s="264"/>
      <c r="AA32" s="267"/>
      <c r="AB32" s="270"/>
      <c r="AC32" s="273"/>
      <c r="AD32" s="276"/>
      <c r="AE32" s="243"/>
      <c r="AF32" s="246"/>
    </row>
    <row r="33" spans="1:32" ht="14.25" customHeight="1" x14ac:dyDescent="0.4">
      <c r="A33" s="291"/>
      <c r="B33" s="292"/>
      <c r="C33" s="252"/>
      <c r="D33" s="252"/>
      <c r="E33" s="290" t="s">
        <v>114</v>
      </c>
      <c r="F33" s="290" t="s">
        <v>158</v>
      </c>
      <c r="G33" s="290" t="s">
        <v>115</v>
      </c>
      <c r="H33" s="252"/>
      <c r="I33" s="252"/>
      <c r="J33" s="261"/>
      <c r="K33" s="288"/>
      <c r="L33" s="227"/>
      <c r="M33" s="227"/>
      <c r="N33" s="227"/>
      <c r="O33" s="227"/>
      <c r="P33" s="227"/>
      <c r="Q33" s="227"/>
      <c r="R33" s="230"/>
      <c r="S33" s="227"/>
      <c r="T33" s="235"/>
      <c r="U33" s="238"/>
      <c r="V33" s="227"/>
      <c r="W33" s="285"/>
      <c r="X33" s="264"/>
      <c r="Y33" s="264"/>
      <c r="Z33" s="264"/>
      <c r="AA33" s="267"/>
      <c r="AB33" s="270"/>
      <c r="AC33" s="273"/>
      <c r="AD33" s="276"/>
      <c r="AE33" s="243"/>
      <c r="AF33" s="246"/>
    </row>
    <row r="34" spans="1:32" ht="14.25" customHeight="1" x14ac:dyDescent="0.4">
      <c r="A34" s="291"/>
      <c r="B34" s="292"/>
      <c r="C34" s="252"/>
      <c r="D34" s="252"/>
      <c r="E34" s="252"/>
      <c r="F34" s="252"/>
      <c r="G34" s="252"/>
      <c r="H34" s="252"/>
      <c r="I34" s="252"/>
      <c r="J34" s="261"/>
      <c r="K34" s="288"/>
      <c r="L34" s="227"/>
      <c r="M34" s="227"/>
      <c r="N34" s="227"/>
      <c r="O34" s="227"/>
      <c r="P34" s="227"/>
      <c r="Q34" s="227"/>
      <c r="R34" s="230"/>
      <c r="S34" s="227"/>
      <c r="T34" s="235"/>
      <c r="U34" s="238"/>
      <c r="V34" s="227"/>
      <c r="W34" s="285"/>
      <c r="X34" s="264"/>
      <c r="Y34" s="264"/>
      <c r="Z34" s="264"/>
      <c r="AA34" s="267"/>
      <c r="AB34" s="270"/>
      <c r="AC34" s="273"/>
      <c r="AD34" s="276"/>
      <c r="AE34" s="243"/>
      <c r="AF34" s="246"/>
    </row>
    <row r="35" spans="1:32" ht="14.25" customHeight="1" x14ac:dyDescent="0.4">
      <c r="A35" s="291"/>
      <c r="B35" s="259"/>
      <c r="C35" s="253"/>
      <c r="D35" s="253"/>
      <c r="E35" s="253"/>
      <c r="F35" s="253"/>
      <c r="G35" s="253"/>
      <c r="H35" s="253"/>
      <c r="I35" s="253"/>
      <c r="J35" s="262"/>
      <c r="K35" s="289"/>
      <c r="L35" s="228"/>
      <c r="M35" s="228"/>
      <c r="N35" s="228"/>
      <c r="O35" s="228"/>
      <c r="P35" s="228"/>
      <c r="Q35" s="228"/>
      <c r="R35" s="231"/>
      <c r="S35" s="228"/>
      <c r="T35" s="236"/>
      <c r="U35" s="239"/>
      <c r="V35" s="228"/>
      <c r="W35" s="286"/>
      <c r="X35" s="265"/>
      <c r="Y35" s="265"/>
      <c r="Z35" s="265"/>
      <c r="AA35" s="268"/>
      <c r="AB35" s="271"/>
      <c r="AC35" s="274"/>
      <c r="AD35" s="277"/>
      <c r="AE35" s="244"/>
      <c r="AF35" s="247"/>
    </row>
    <row r="36" spans="1:32" ht="24" x14ac:dyDescent="0.55000000000000004">
      <c r="A36" s="79">
        <v>1</v>
      </c>
      <c r="B36" s="79" t="s">
        <v>143</v>
      </c>
      <c r="C36" s="79">
        <v>7762</v>
      </c>
      <c r="D36" s="79">
        <v>2</v>
      </c>
      <c r="E36" s="121" t="s">
        <v>162</v>
      </c>
      <c r="F36" s="121" t="s">
        <v>218</v>
      </c>
      <c r="G36" s="121" t="s">
        <v>498</v>
      </c>
      <c r="H36" s="79">
        <v>609.70000000000005</v>
      </c>
      <c r="I36" s="79">
        <v>0</v>
      </c>
      <c r="J36" s="122">
        <v>0</v>
      </c>
      <c r="K36" s="79">
        <v>1</v>
      </c>
      <c r="L36" s="79" t="s">
        <v>191</v>
      </c>
      <c r="M36" s="79" t="s">
        <v>146</v>
      </c>
      <c r="N36" s="79" t="s">
        <v>192</v>
      </c>
      <c r="O36" s="79">
        <v>204.3</v>
      </c>
      <c r="P36" s="79">
        <v>100</v>
      </c>
      <c r="Q36" s="79">
        <v>6650</v>
      </c>
      <c r="R36" s="123">
        <f t="shared" ref="R36:R38" si="8">O36*Q36</f>
        <v>1358595</v>
      </c>
      <c r="S36" s="79">
        <v>18</v>
      </c>
      <c r="T36" s="79">
        <v>26</v>
      </c>
      <c r="U36" s="123">
        <f t="shared" ref="U36:U38" si="9">R36*T36/100</f>
        <v>353234.7</v>
      </c>
      <c r="V36" s="123">
        <f t="shared" ref="V36:V38" si="10">R36-U36</f>
        <v>1005360.3</v>
      </c>
      <c r="W36" s="123">
        <f t="shared" ref="W36:W38" si="11">J36+V36</f>
        <v>1005360.3</v>
      </c>
      <c r="X36" s="123">
        <f t="shared" ref="X36:X38" si="12">W36</f>
        <v>1005360.3</v>
      </c>
      <c r="Y36" s="140">
        <v>50000000</v>
      </c>
      <c r="Z36" s="123">
        <v>0</v>
      </c>
      <c r="AA36" s="124">
        <v>0.01</v>
      </c>
      <c r="AB36" s="125">
        <v>0</v>
      </c>
      <c r="AC36" s="32" t="s">
        <v>189</v>
      </c>
      <c r="AD36" s="126" t="s">
        <v>166</v>
      </c>
      <c r="AE36" s="30"/>
      <c r="AF36" s="127"/>
    </row>
    <row r="37" spans="1:32" ht="24" x14ac:dyDescent="0.55000000000000004">
      <c r="A37" s="79"/>
      <c r="B37" s="79"/>
      <c r="C37" s="79"/>
      <c r="D37" s="79">
        <v>3</v>
      </c>
      <c r="E37" s="121" t="s">
        <v>162</v>
      </c>
      <c r="F37" s="121" t="s">
        <v>162</v>
      </c>
      <c r="G37" s="121" t="s">
        <v>499</v>
      </c>
      <c r="H37" s="79">
        <v>3</v>
      </c>
      <c r="I37" s="79">
        <v>2500</v>
      </c>
      <c r="J37" s="122">
        <f t="shared" ref="J37" si="13">H37*I37</f>
        <v>7500</v>
      </c>
      <c r="K37" s="79">
        <v>2</v>
      </c>
      <c r="L37" s="79" t="s">
        <v>191</v>
      </c>
      <c r="M37" s="79" t="s">
        <v>146</v>
      </c>
      <c r="N37" s="79" t="s">
        <v>147</v>
      </c>
      <c r="O37" s="79">
        <v>3</v>
      </c>
      <c r="P37" s="79">
        <v>100</v>
      </c>
      <c r="Q37" s="79">
        <v>6650</v>
      </c>
      <c r="R37" s="123">
        <f t="shared" si="8"/>
        <v>19950</v>
      </c>
      <c r="S37" s="79">
        <v>4</v>
      </c>
      <c r="T37" s="79">
        <v>4</v>
      </c>
      <c r="U37" s="123">
        <f t="shared" si="9"/>
        <v>798</v>
      </c>
      <c r="V37" s="123">
        <f t="shared" si="10"/>
        <v>19152</v>
      </c>
      <c r="W37" s="123">
        <f t="shared" si="11"/>
        <v>26652</v>
      </c>
      <c r="X37" s="123">
        <f t="shared" si="12"/>
        <v>26652</v>
      </c>
      <c r="Y37" s="79"/>
      <c r="Z37" s="123">
        <f t="shared" ref="Z37:Z38" si="14">X37</f>
        <v>26652</v>
      </c>
      <c r="AA37" s="124">
        <v>0.3</v>
      </c>
      <c r="AB37" s="125">
        <v>79.959999999999994</v>
      </c>
      <c r="AC37" s="127"/>
      <c r="AD37" s="127"/>
      <c r="AE37" s="30"/>
      <c r="AF37" s="127"/>
    </row>
    <row r="38" spans="1:32" ht="24" x14ac:dyDescent="0.55000000000000004">
      <c r="A38" s="79">
        <v>2</v>
      </c>
      <c r="B38" s="79" t="s">
        <v>143</v>
      </c>
      <c r="C38" s="79">
        <v>1172</v>
      </c>
      <c r="D38" s="79">
        <v>2</v>
      </c>
      <c r="E38" s="121" t="s">
        <v>161</v>
      </c>
      <c r="F38" s="121" t="s">
        <v>162</v>
      </c>
      <c r="G38" s="121" t="s">
        <v>499</v>
      </c>
      <c r="H38" s="79">
        <v>2012</v>
      </c>
      <c r="I38" s="79">
        <v>0</v>
      </c>
      <c r="J38" s="122">
        <v>0</v>
      </c>
      <c r="K38" s="79">
        <v>1</v>
      </c>
      <c r="L38" s="79" t="s">
        <v>191</v>
      </c>
      <c r="M38" s="79" t="s">
        <v>193</v>
      </c>
      <c r="N38" s="79" t="s">
        <v>192</v>
      </c>
      <c r="O38" s="79">
        <v>102</v>
      </c>
      <c r="P38" s="79"/>
      <c r="Q38" s="79"/>
      <c r="R38" s="123">
        <f t="shared" si="8"/>
        <v>0</v>
      </c>
      <c r="S38" s="79"/>
      <c r="T38" s="79"/>
      <c r="U38" s="123">
        <f t="shared" si="9"/>
        <v>0</v>
      </c>
      <c r="V38" s="123">
        <f t="shared" si="10"/>
        <v>0</v>
      </c>
      <c r="W38" s="123">
        <f t="shared" si="11"/>
        <v>0</v>
      </c>
      <c r="X38" s="123">
        <f t="shared" si="12"/>
        <v>0</v>
      </c>
      <c r="Y38" s="140">
        <v>50000000</v>
      </c>
      <c r="Z38" s="123">
        <f t="shared" si="14"/>
        <v>0</v>
      </c>
      <c r="AA38" s="124">
        <v>0.01</v>
      </c>
      <c r="AB38" s="125">
        <v>0</v>
      </c>
      <c r="AC38" s="127"/>
      <c r="AD38" s="127"/>
      <c r="AE38" s="30"/>
      <c r="AF38" s="127"/>
    </row>
    <row r="39" spans="1:32" ht="24" x14ac:dyDescent="0.55000000000000004">
      <c r="A39" s="32"/>
      <c r="B39" s="94"/>
      <c r="C39" s="32"/>
      <c r="D39" s="32"/>
      <c r="E39" s="127"/>
      <c r="F39" s="127"/>
      <c r="G39" s="127"/>
      <c r="H39" s="32"/>
      <c r="I39" s="32"/>
      <c r="J39" s="58"/>
      <c r="K39" s="127"/>
      <c r="L39" s="127"/>
      <c r="M39" s="127"/>
      <c r="N39" s="127"/>
      <c r="O39" s="127"/>
      <c r="P39" s="127"/>
      <c r="Q39" s="127"/>
      <c r="R39" s="131"/>
      <c r="S39" s="127"/>
      <c r="T39" s="127"/>
      <c r="U39" s="131"/>
      <c r="V39" s="131"/>
      <c r="W39" s="131"/>
      <c r="X39" s="131"/>
      <c r="Y39" s="132"/>
      <c r="Z39" s="131"/>
      <c r="AA39" s="127"/>
      <c r="AB39" s="131"/>
      <c r="AC39" s="127"/>
      <c r="AD39" s="127"/>
      <c r="AE39" s="127"/>
      <c r="AF39" s="127"/>
    </row>
    <row r="40" spans="1:32" s="134" customFormat="1" ht="21.75" x14ac:dyDescent="0.5">
      <c r="A40" s="133" t="s">
        <v>490</v>
      </c>
      <c r="Z40" s="135" t="s">
        <v>167</v>
      </c>
      <c r="AA40" s="136"/>
      <c r="AB40" s="137">
        <v>79.959999999999994</v>
      </c>
    </row>
    <row r="41" spans="1:32" s="134" customFormat="1" ht="21.75" x14ac:dyDescent="0.5">
      <c r="A41" s="133" t="s">
        <v>491</v>
      </c>
      <c r="Z41" s="135" t="s">
        <v>168</v>
      </c>
      <c r="AA41" s="136"/>
      <c r="AB41" s="137">
        <v>71.97</v>
      </c>
    </row>
    <row r="42" spans="1:32" s="134" customFormat="1" ht="19.5" customHeight="1" x14ac:dyDescent="0.5">
      <c r="A42" s="133" t="s">
        <v>492</v>
      </c>
      <c r="Z42" s="138" t="s">
        <v>169</v>
      </c>
      <c r="AA42" s="139"/>
      <c r="AB42" s="137">
        <v>7.99</v>
      </c>
    </row>
    <row r="43" spans="1:32" s="134" customFormat="1" ht="21" customHeight="1" x14ac:dyDescent="0.5">
      <c r="A43" s="133" t="s">
        <v>493</v>
      </c>
    </row>
    <row r="44" spans="1:32" s="134" customFormat="1" ht="22.5" customHeight="1" x14ac:dyDescent="0.5">
      <c r="A44" s="133" t="s">
        <v>494</v>
      </c>
    </row>
    <row r="45" spans="1:32" s="134" customFormat="1" ht="22.5" customHeight="1" x14ac:dyDescent="0.5">
      <c r="A45" s="133" t="s">
        <v>495</v>
      </c>
    </row>
    <row r="46" spans="1:32" ht="24" x14ac:dyDescent="0.55000000000000004">
      <c r="A46" s="113" t="s">
        <v>500</v>
      </c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2"/>
      <c r="AD46" s="111"/>
    </row>
    <row r="47" spans="1:32" ht="24" x14ac:dyDescent="0.55000000000000004">
      <c r="A47" s="114"/>
      <c r="B47" s="293" t="s">
        <v>154</v>
      </c>
      <c r="C47" s="293"/>
      <c r="D47" s="293"/>
      <c r="E47" s="293"/>
      <c r="F47" s="293"/>
      <c r="G47" s="293"/>
      <c r="H47" s="293"/>
      <c r="I47" s="293"/>
      <c r="J47" s="294" t="s">
        <v>501</v>
      </c>
      <c r="K47" s="294"/>
      <c r="L47" s="294"/>
      <c r="M47" s="294"/>
      <c r="N47" s="294"/>
      <c r="O47" s="294"/>
      <c r="P47" s="114"/>
      <c r="Q47" s="114"/>
      <c r="R47" s="114"/>
      <c r="S47" s="114"/>
      <c r="T47" s="114"/>
      <c r="U47" s="114"/>
      <c r="V47" s="114"/>
      <c r="W47" s="114"/>
      <c r="X47" s="114"/>
      <c r="Y47" s="112"/>
      <c r="AD47" s="111"/>
    </row>
    <row r="48" spans="1:32" ht="24" x14ac:dyDescent="0.55000000000000004">
      <c r="A48" s="114"/>
      <c r="B48" s="115"/>
      <c r="C48" s="115"/>
      <c r="D48" s="115"/>
      <c r="E48" s="115"/>
      <c r="F48" s="115"/>
      <c r="G48" s="115"/>
      <c r="H48" s="115"/>
      <c r="I48" s="115"/>
      <c r="J48" s="116"/>
      <c r="K48" s="116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2"/>
      <c r="AD48" s="111"/>
    </row>
    <row r="49" spans="1:32" ht="19.5" x14ac:dyDescent="0.45">
      <c r="A49" s="117"/>
      <c r="B49" s="118"/>
      <c r="C49" s="118"/>
      <c r="D49" s="118"/>
      <c r="E49" s="118"/>
      <c r="F49" s="118"/>
      <c r="G49" s="118"/>
      <c r="H49" s="118"/>
      <c r="I49" s="118"/>
      <c r="J49" s="119"/>
      <c r="K49" s="281" t="s">
        <v>119</v>
      </c>
      <c r="L49" s="282"/>
      <c r="M49" s="282"/>
      <c r="N49" s="282"/>
      <c r="O49" s="282"/>
      <c r="P49" s="282"/>
      <c r="Q49" s="282"/>
      <c r="R49" s="282"/>
      <c r="S49" s="282"/>
      <c r="T49" s="282"/>
      <c r="U49" s="282"/>
      <c r="V49" s="283"/>
      <c r="W49" s="284" t="s">
        <v>120</v>
      </c>
      <c r="X49" s="263" t="s">
        <v>121</v>
      </c>
      <c r="Y49" s="263" t="s">
        <v>122</v>
      </c>
      <c r="Z49" s="263" t="s">
        <v>123</v>
      </c>
      <c r="AA49" s="266" t="s">
        <v>124</v>
      </c>
      <c r="AB49" s="269" t="s">
        <v>156</v>
      </c>
      <c r="AC49" s="272" t="s">
        <v>125</v>
      </c>
      <c r="AD49" s="275" t="s">
        <v>126</v>
      </c>
      <c r="AE49" s="242" t="s">
        <v>127</v>
      </c>
      <c r="AF49" s="245" t="s">
        <v>128</v>
      </c>
    </row>
    <row r="50" spans="1:32" ht="18.75" x14ac:dyDescent="0.45">
      <c r="A50" s="291" t="s">
        <v>110</v>
      </c>
      <c r="B50" s="256" t="s">
        <v>129</v>
      </c>
      <c r="C50" s="251" t="s">
        <v>130</v>
      </c>
      <c r="D50" s="252" t="s">
        <v>111</v>
      </c>
      <c r="E50" s="254" t="s">
        <v>157</v>
      </c>
      <c r="F50" s="255"/>
      <c r="G50" s="256"/>
      <c r="H50" s="251" t="s">
        <v>131</v>
      </c>
      <c r="I50" s="251" t="s">
        <v>132</v>
      </c>
      <c r="J50" s="260" t="s">
        <v>133</v>
      </c>
      <c r="K50" s="287" t="s">
        <v>110</v>
      </c>
      <c r="L50" s="226" t="s">
        <v>134</v>
      </c>
      <c r="M50" s="226" t="s">
        <v>135</v>
      </c>
      <c r="N50" s="226" t="s">
        <v>111</v>
      </c>
      <c r="O50" s="226" t="s">
        <v>112</v>
      </c>
      <c r="P50" s="226" t="s">
        <v>136</v>
      </c>
      <c r="Q50" s="226" t="s">
        <v>137</v>
      </c>
      <c r="R50" s="229" t="s">
        <v>138</v>
      </c>
      <c r="S50" s="232" t="s">
        <v>113</v>
      </c>
      <c r="T50" s="233"/>
      <c r="U50" s="234"/>
      <c r="V50" s="226" t="s">
        <v>139</v>
      </c>
      <c r="W50" s="285"/>
      <c r="X50" s="264"/>
      <c r="Y50" s="264"/>
      <c r="Z50" s="264"/>
      <c r="AA50" s="267"/>
      <c r="AB50" s="270"/>
      <c r="AC50" s="273"/>
      <c r="AD50" s="276"/>
      <c r="AE50" s="243"/>
      <c r="AF50" s="246"/>
    </row>
    <row r="51" spans="1:32" ht="14.25" customHeight="1" x14ac:dyDescent="0.4">
      <c r="A51" s="291"/>
      <c r="B51" s="292"/>
      <c r="C51" s="252"/>
      <c r="D51" s="252"/>
      <c r="E51" s="257"/>
      <c r="F51" s="258"/>
      <c r="G51" s="259"/>
      <c r="H51" s="252"/>
      <c r="I51" s="252"/>
      <c r="J51" s="261"/>
      <c r="K51" s="288"/>
      <c r="L51" s="227"/>
      <c r="M51" s="227"/>
      <c r="N51" s="227"/>
      <c r="O51" s="227"/>
      <c r="P51" s="227"/>
      <c r="Q51" s="227"/>
      <c r="R51" s="230"/>
      <c r="S51" s="227" t="s">
        <v>140</v>
      </c>
      <c r="T51" s="235" t="s">
        <v>141</v>
      </c>
      <c r="U51" s="237" t="s">
        <v>142</v>
      </c>
      <c r="V51" s="227"/>
      <c r="W51" s="285"/>
      <c r="X51" s="264"/>
      <c r="Y51" s="264"/>
      <c r="Z51" s="264"/>
      <c r="AA51" s="267"/>
      <c r="AB51" s="270"/>
      <c r="AC51" s="273"/>
      <c r="AD51" s="276"/>
      <c r="AE51" s="243"/>
      <c r="AF51" s="246"/>
    </row>
    <row r="52" spans="1:32" ht="14.25" customHeight="1" x14ac:dyDescent="0.4">
      <c r="A52" s="291"/>
      <c r="B52" s="292"/>
      <c r="C52" s="252"/>
      <c r="D52" s="252"/>
      <c r="E52" s="290" t="s">
        <v>114</v>
      </c>
      <c r="F52" s="290" t="s">
        <v>158</v>
      </c>
      <c r="G52" s="290" t="s">
        <v>115</v>
      </c>
      <c r="H52" s="252"/>
      <c r="I52" s="252"/>
      <c r="J52" s="261"/>
      <c r="K52" s="288"/>
      <c r="L52" s="227"/>
      <c r="M52" s="227"/>
      <c r="N52" s="227"/>
      <c r="O52" s="227"/>
      <c r="P52" s="227"/>
      <c r="Q52" s="227"/>
      <c r="R52" s="230"/>
      <c r="S52" s="227"/>
      <c r="T52" s="235"/>
      <c r="U52" s="238"/>
      <c r="V52" s="227"/>
      <c r="W52" s="285"/>
      <c r="X52" s="264"/>
      <c r="Y52" s="264"/>
      <c r="Z52" s="264"/>
      <c r="AA52" s="267"/>
      <c r="AB52" s="270"/>
      <c r="AC52" s="273"/>
      <c r="AD52" s="276"/>
      <c r="AE52" s="243"/>
      <c r="AF52" s="246"/>
    </row>
    <row r="53" spans="1:32" ht="14.25" customHeight="1" x14ac:dyDescent="0.4">
      <c r="A53" s="291"/>
      <c r="B53" s="292"/>
      <c r="C53" s="252"/>
      <c r="D53" s="252"/>
      <c r="E53" s="252"/>
      <c r="F53" s="252"/>
      <c r="G53" s="252"/>
      <c r="H53" s="252"/>
      <c r="I53" s="252"/>
      <c r="J53" s="261"/>
      <c r="K53" s="288"/>
      <c r="L53" s="227"/>
      <c r="M53" s="227"/>
      <c r="N53" s="227"/>
      <c r="O53" s="227"/>
      <c r="P53" s="227"/>
      <c r="Q53" s="227"/>
      <c r="R53" s="230"/>
      <c r="S53" s="227"/>
      <c r="T53" s="235"/>
      <c r="U53" s="238"/>
      <c r="V53" s="227"/>
      <c r="W53" s="285"/>
      <c r="X53" s="264"/>
      <c r="Y53" s="264"/>
      <c r="Z53" s="264"/>
      <c r="AA53" s="267"/>
      <c r="AB53" s="270"/>
      <c r="AC53" s="273"/>
      <c r="AD53" s="276"/>
      <c r="AE53" s="243"/>
      <c r="AF53" s="246"/>
    </row>
    <row r="54" spans="1:32" ht="14.25" customHeight="1" x14ac:dyDescent="0.4">
      <c r="A54" s="291"/>
      <c r="B54" s="259"/>
      <c r="C54" s="253"/>
      <c r="D54" s="253"/>
      <c r="E54" s="253"/>
      <c r="F54" s="253"/>
      <c r="G54" s="253"/>
      <c r="H54" s="253"/>
      <c r="I54" s="253"/>
      <c r="J54" s="262"/>
      <c r="K54" s="289"/>
      <c r="L54" s="228"/>
      <c r="M54" s="228"/>
      <c r="N54" s="228"/>
      <c r="O54" s="228"/>
      <c r="P54" s="228"/>
      <c r="Q54" s="228"/>
      <c r="R54" s="231"/>
      <c r="S54" s="228"/>
      <c r="T54" s="236"/>
      <c r="U54" s="239"/>
      <c r="V54" s="228"/>
      <c r="W54" s="286"/>
      <c r="X54" s="265"/>
      <c r="Y54" s="265"/>
      <c r="Z54" s="265"/>
      <c r="AA54" s="268"/>
      <c r="AB54" s="271"/>
      <c r="AC54" s="274"/>
      <c r="AD54" s="277"/>
      <c r="AE54" s="244"/>
      <c r="AF54" s="247"/>
    </row>
    <row r="55" spans="1:32" ht="24" x14ac:dyDescent="0.55000000000000004">
      <c r="A55" s="79">
        <v>3</v>
      </c>
      <c r="B55" s="79" t="s">
        <v>143</v>
      </c>
      <c r="C55" s="79">
        <v>1010</v>
      </c>
      <c r="D55" s="79">
        <v>3</v>
      </c>
      <c r="E55" s="121"/>
      <c r="F55" s="121"/>
      <c r="G55" s="79">
        <v>26.25</v>
      </c>
      <c r="H55" s="79">
        <v>26.25</v>
      </c>
      <c r="I55" s="79">
        <v>2000</v>
      </c>
      <c r="J55" s="122">
        <f t="shared" ref="J55:J58" si="15">H55*I55</f>
        <v>52500</v>
      </c>
      <c r="K55" s="79">
        <v>1</v>
      </c>
      <c r="L55" s="79" t="s">
        <v>194</v>
      </c>
      <c r="M55" s="79" t="s">
        <v>146</v>
      </c>
      <c r="N55" s="79" t="s">
        <v>196</v>
      </c>
      <c r="O55" s="79">
        <v>105</v>
      </c>
      <c r="P55" s="79">
        <v>100</v>
      </c>
      <c r="Q55" s="79">
        <v>6950</v>
      </c>
      <c r="R55" s="123">
        <f t="shared" ref="R55:R57" si="16">O55*Q55</f>
        <v>729750</v>
      </c>
      <c r="S55" s="79">
        <v>40</v>
      </c>
      <c r="T55" s="79">
        <v>70</v>
      </c>
      <c r="U55" s="123">
        <f t="shared" ref="U55:U57" si="17">R55*T55/100</f>
        <v>510825</v>
      </c>
      <c r="V55" s="123">
        <f t="shared" ref="V55:V57" si="18">R55-U55</f>
        <v>218925</v>
      </c>
      <c r="W55" s="123">
        <f t="shared" ref="W55:W58" si="19">J55+V55</f>
        <v>271425</v>
      </c>
      <c r="X55" s="123">
        <f t="shared" ref="X55:X58" si="20">W55</f>
        <v>271425</v>
      </c>
      <c r="Y55" s="79"/>
      <c r="Z55" s="123">
        <f t="shared" ref="Z55:Z58" si="21">X55</f>
        <v>271425</v>
      </c>
      <c r="AA55" s="124">
        <v>0.3</v>
      </c>
      <c r="AB55" s="125">
        <v>814.28</v>
      </c>
      <c r="AC55" s="32" t="s">
        <v>202</v>
      </c>
      <c r="AD55" s="126" t="s">
        <v>411</v>
      </c>
      <c r="AE55" s="30"/>
      <c r="AF55" s="127"/>
    </row>
    <row r="56" spans="1:32" ht="24" x14ac:dyDescent="0.55000000000000004">
      <c r="A56" s="79"/>
      <c r="B56" s="79"/>
      <c r="C56" s="79"/>
      <c r="D56" s="79">
        <v>3</v>
      </c>
      <c r="E56" s="121"/>
      <c r="F56" s="121"/>
      <c r="G56" s="79">
        <v>32</v>
      </c>
      <c r="H56" s="79">
        <v>32</v>
      </c>
      <c r="I56" s="79">
        <v>2000</v>
      </c>
      <c r="J56" s="122">
        <f t="shared" si="15"/>
        <v>64000</v>
      </c>
      <c r="K56" s="79">
        <v>2</v>
      </c>
      <c r="L56" s="79" t="s">
        <v>194</v>
      </c>
      <c r="M56" s="79" t="s">
        <v>146</v>
      </c>
      <c r="N56" s="79" t="s">
        <v>197</v>
      </c>
      <c r="O56" s="79">
        <v>128</v>
      </c>
      <c r="P56" s="79">
        <v>100</v>
      </c>
      <c r="Q56" s="79">
        <v>6950</v>
      </c>
      <c r="R56" s="123">
        <f t="shared" si="16"/>
        <v>889600</v>
      </c>
      <c r="S56" s="79">
        <v>40</v>
      </c>
      <c r="T56" s="79">
        <v>70</v>
      </c>
      <c r="U56" s="123">
        <f t="shared" si="17"/>
        <v>622720</v>
      </c>
      <c r="V56" s="123">
        <f t="shared" si="18"/>
        <v>266880</v>
      </c>
      <c r="W56" s="123">
        <f t="shared" si="19"/>
        <v>330880</v>
      </c>
      <c r="X56" s="123">
        <f t="shared" si="20"/>
        <v>330880</v>
      </c>
      <c r="Y56" s="79"/>
      <c r="Z56" s="123">
        <f t="shared" si="21"/>
        <v>330880</v>
      </c>
      <c r="AA56" s="124">
        <v>0.3</v>
      </c>
      <c r="AB56" s="125">
        <v>992.64</v>
      </c>
      <c r="AC56" s="127"/>
      <c r="AD56" s="127"/>
      <c r="AE56" s="30"/>
      <c r="AF56" s="127"/>
    </row>
    <row r="57" spans="1:32" ht="24" x14ac:dyDescent="0.55000000000000004">
      <c r="A57" s="79"/>
      <c r="B57" s="79"/>
      <c r="C57" s="79"/>
      <c r="D57" s="79">
        <v>3</v>
      </c>
      <c r="E57" s="121"/>
      <c r="F57" s="121"/>
      <c r="G57" s="79">
        <v>4.5</v>
      </c>
      <c r="H57" s="79">
        <v>4.5</v>
      </c>
      <c r="I57" s="79">
        <v>2000</v>
      </c>
      <c r="J57" s="122">
        <f t="shared" si="15"/>
        <v>9000</v>
      </c>
      <c r="K57" s="79">
        <v>3</v>
      </c>
      <c r="L57" s="79" t="s">
        <v>194</v>
      </c>
      <c r="M57" s="79" t="s">
        <v>195</v>
      </c>
      <c r="N57" s="79" t="s">
        <v>198</v>
      </c>
      <c r="O57" s="79">
        <v>18</v>
      </c>
      <c r="P57" s="79">
        <v>100</v>
      </c>
      <c r="Q57" s="79">
        <v>6950</v>
      </c>
      <c r="R57" s="123">
        <f t="shared" si="16"/>
        <v>125100</v>
      </c>
      <c r="S57" s="79">
        <v>40</v>
      </c>
      <c r="T57" s="79">
        <v>70</v>
      </c>
      <c r="U57" s="123">
        <f t="shared" si="17"/>
        <v>87570</v>
      </c>
      <c r="V57" s="123">
        <f t="shared" si="18"/>
        <v>37530</v>
      </c>
      <c r="W57" s="123">
        <f t="shared" si="19"/>
        <v>46530</v>
      </c>
      <c r="X57" s="123">
        <f t="shared" si="20"/>
        <v>46530</v>
      </c>
      <c r="Y57" s="79"/>
      <c r="Z57" s="123">
        <f t="shared" si="21"/>
        <v>46530</v>
      </c>
      <c r="AA57" s="124">
        <v>0.3</v>
      </c>
      <c r="AB57" s="125">
        <v>139.59</v>
      </c>
      <c r="AC57" s="127"/>
      <c r="AD57" s="127"/>
      <c r="AE57" s="30"/>
      <c r="AF57" s="127"/>
    </row>
    <row r="58" spans="1:32" ht="24" x14ac:dyDescent="0.55000000000000004">
      <c r="A58" s="79"/>
      <c r="B58" s="79"/>
      <c r="C58" s="79"/>
      <c r="D58" s="79">
        <v>1</v>
      </c>
      <c r="E58" s="121"/>
      <c r="F58" s="121" t="s">
        <v>160</v>
      </c>
      <c r="G58" s="79">
        <v>47.25</v>
      </c>
      <c r="H58" s="79">
        <v>147.25</v>
      </c>
      <c r="I58" s="79">
        <v>2000</v>
      </c>
      <c r="J58" s="122">
        <f t="shared" si="15"/>
        <v>294500</v>
      </c>
      <c r="K58" s="79"/>
      <c r="L58" s="79"/>
      <c r="M58" s="79"/>
      <c r="N58" s="79"/>
      <c r="O58" s="79"/>
      <c r="P58" s="79"/>
      <c r="Q58" s="79"/>
      <c r="R58" s="123"/>
      <c r="S58" s="79"/>
      <c r="T58" s="79"/>
      <c r="U58" s="123"/>
      <c r="V58" s="123"/>
      <c r="W58" s="123">
        <f t="shared" si="19"/>
        <v>294500</v>
      </c>
      <c r="X58" s="123">
        <f t="shared" si="20"/>
        <v>294500</v>
      </c>
      <c r="Y58" s="79"/>
      <c r="Z58" s="123">
        <f t="shared" si="21"/>
        <v>294500</v>
      </c>
      <c r="AA58" s="124">
        <v>0.3</v>
      </c>
      <c r="AB58" s="125">
        <v>883.5</v>
      </c>
      <c r="AC58" s="127"/>
      <c r="AD58" s="127"/>
      <c r="AE58" s="30"/>
      <c r="AF58" s="127"/>
    </row>
    <row r="59" spans="1:32" ht="24" x14ac:dyDescent="0.55000000000000004">
      <c r="A59" s="32"/>
      <c r="B59" s="94"/>
      <c r="C59" s="32"/>
      <c r="D59" s="32"/>
      <c r="E59" s="127"/>
      <c r="F59" s="127"/>
      <c r="G59" s="127"/>
      <c r="H59" s="32"/>
      <c r="I59" s="32"/>
      <c r="J59" s="58"/>
      <c r="K59" s="127"/>
      <c r="L59" s="127"/>
      <c r="M59" s="127"/>
      <c r="N59" s="127"/>
      <c r="O59" s="127"/>
      <c r="P59" s="127"/>
      <c r="Q59" s="127"/>
      <c r="R59" s="131"/>
      <c r="S59" s="127"/>
      <c r="T59" s="127"/>
      <c r="U59" s="131"/>
      <c r="V59" s="131"/>
      <c r="W59" s="131"/>
      <c r="X59" s="131"/>
      <c r="Y59" s="132"/>
      <c r="Z59" s="131"/>
      <c r="AA59" s="127"/>
      <c r="AB59" s="131"/>
      <c r="AC59" s="127"/>
      <c r="AD59" s="127"/>
      <c r="AE59" s="127"/>
      <c r="AF59" s="127"/>
    </row>
    <row r="60" spans="1:32" s="134" customFormat="1" ht="21.75" x14ac:dyDescent="0.5">
      <c r="A60" s="133" t="s">
        <v>490</v>
      </c>
      <c r="Z60" s="135" t="s">
        <v>167</v>
      </c>
      <c r="AA60" s="136"/>
      <c r="AB60" s="137">
        <f>SUM(AB55:AB59)</f>
        <v>2830.01</v>
      </c>
    </row>
    <row r="61" spans="1:32" s="134" customFormat="1" ht="21.75" x14ac:dyDescent="0.5">
      <c r="A61" s="133" t="s">
        <v>491</v>
      </c>
      <c r="Z61" s="135" t="s">
        <v>168</v>
      </c>
      <c r="AA61" s="136"/>
      <c r="AB61" s="137">
        <v>2547.0100000000002</v>
      </c>
    </row>
    <row r="62" spans="1:32" s="134" customFormat="1" ht="19.5" customHeight="1" x14ac:dyDescent="0.5">
      <c r="A62" s="133" t="s">
        <v>492</v>
      </c>
      <c r="Z62" s="138" t="s">
        <v>169</v>
      </c>
      <c r="AA62" s="139"/>
      <c r="AB62" s="137">
        <v>283</v>
      </c>
    </row>
    <row r="63" spans="1:32" s="134" customFormat="1" ht="21" customHeight="1" x14ac:dyDescent="0.5">
      <c r="A63" s="133" t="s">
        <v>493</v>
      </c>
    </row>
    <row r="64" spans="1:32" s="134" customFormat="1" ht="22.5" customHeight="1" x14ac:dyDescent="0.5">
      <c r="A64" s="133" t="s">
        <v>494</v>
      </c>
    </row>
    <row r="65" spans="1:30" s="134" customFormat="1" ht="22.5" customHeight="1" x14ac:dyDescent="0.5">
      <c r="A65" s="133" t="s">
        <v>495</v>
      </c>
    </row>
    <row r="66" spans="1:30" ht="24" x14ac:dyDescent="0.55000000000000004">
      <c r="A66" s="113" t="s">
        <v>502</v>
      </c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2"/>
    </row>
    <row r="67" spans="1:30" ht="24" x14ac:dyDescent="0.55000000000000004">
      <c r="A67" s="114"/>
      <c r="B67" s="293" t="s">
        <v>154</v>
      </c>
      <c r="C67" s="293"/>
      <c r="D67" s="293"/>
      <c r="E67" s="293"/>
      <c r="F67" s="293"/>
      <c r="G67" s="293"/>
      <c r="H67" s="293"/>
      <c r="I67" s="293"/>
      <c r="J67" s="294" t="s">
        <v>503</v>
      </c>
      <c r="K67" s="294"/>
      <c r="L67" s="294"/>
      <c r="M67" s="294"/>
      <c r="N67" s="294"/>
      <c r="O67" s="294"/>
      <c r="P67" s="114"/>
      <c r="Q67" s="114"/>
      <c r="R67" s="114"/>
      <c r="S67" s="114"/>
      <c r="T67" s="114"/>
      <c r="U67" s="114"/>
      <c r="V67" s="114"/>
      <c r="W67" s="114"/>
      <c r="X67" s="114"/>
      <c r="Y67" s="112"/>
    </row>
    <row r="68" spans="1:30" ht="24" x14ac:dyDescent="0.55000000000000004">
      <c r="A68" s="114"/>
      <c r="B68" s="115"/>
      <c r="C68" s="115"/>
      <c r="D68" s="115"/>
      <c r="E68" s="115"/>
      <c r="F68" s="115"/>
      <c r="G68" s="115"/>
      <c r="H68" s="115"/>
      <c r="I68" s="115"/>
      <c r="J68" s="116"/>
      <c r="K68" s="116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2"/>
    </row>
    <row r="69" spans="1:30" ht="19.5" x14ac:dyDescent="0.45">
      <c r="A69" s="117"/>
      <c r="B69" s="118"/>
      <c r="C69" s="118"/>
      <c r="D69" s="118"/>
      <c r="E69" s="118"/>
      <c r="F69" s="118"/>
      <c r="G69" s="118"/>
      <c r="H69" s="118"/>
      <c r="I69" s="118"/>
      <c r="J69" s="119"/>
      <c r="K69" s="281" t="s">
        <v>119</v>
      </c>
      <c r="L69" s="282"/>
      <c r="M69" s="282"/>
      <c r="N69" s="282"/>
      <c r="O69" s="282"/>
      <c r="P69" s="282"/>
      <c r="Q69" s="282"/>
      <c r="R69" s="282"/>
      <c r="S69" s="282"/>
      <c r="T69" s="282"/>
      <c r="U69" s="282"/>
      <c r="V69" s="283"/>
      <c r="W69" s="284" t="s">
        <v>120</v>
      </c>
      <c r="X69" s="263" t="s">
        <v>121</v>
      </c>
      <c r="Y69" s="263" t="s">
        <v>122</v>
      </c>
      <c r="Z69" s="263" t="s">
        <v>123</v>
      </c>
      <c r="AA69" s="266" t="s">
        <v>124</v>
      </c>
      <c r="AB69" s="269" t="s">
        <v>156</v>
      </c>
      <c r="AC69" s="110" t="s">
        <v>199</v>
      </c>
      <c r="AD69" s="110" t="s">
        <v>203</v>
      </c>
    </row>
    <row r="70" spans="1:30" ht="18.75" x14ac:dyDescent="0.45">
      <c r="A70" s="291" t="s">
        <v>110</v>
      </c>
      <c r="B70" s="256" t="s">
        <v>129</v>
      </c>
      <c r="C70" s="251" t="s">
        <v>130</v>
      </c>
      <c r="D70" s="252" t="s">
        <v>111</v>
      </c>
      <c r="E70" s="254" t="s">
        <v>157</v>
      </c>
      <c r="F70" s="255"/>
      <c r="G70" s="256"/>
      <c r="H70" s="251" t="s">
        <v>131</v>
      </c>
      <c r="I70" s="251" t="s">
        <v>132</v>
      </c>
      <c r="J70" s="260" t="s">
        <v>133</v>
      </c>
      <c r="K70" s="287" t="s">
        <v>110</v>
      </c>
      <c r="L70" s="226" t="s">
        <v>134</v>
      </c>
      <c r="M70" s="226" t="s">
        <v>135</v>
      </c>
      <c r="N70" s="226" t="s">
        <v>111</v>
      </c>
      <c r="O70" s="226" t="s">
        <v>112</v>
      </c>
      <c r="P70" s="226" t="s">
        <v>136</v>
      </c>
      <c r="Q70" s="226" t="s">
        <v>137</v>
      </c>
      <c r="R70" s="229" t="s">
        <v>138</v>
      </c>
      <c r="S70" s="232" t="s">
        <v>113</v>
      </c>
      <c r="T70" s="233"/>
      <c r="U70" s="234"/>
      <c r="V70" s="226" t="s">
        <v>139</v>
      </c>
      <c r="W70" s="285"/>
      <c r="X70" s="264"/>
      <c r="Y70" s="264"/>
      <c r="Z70" s="264"/>
      <c r="AA70" s="267"/>
      <c r="AB70" s="270"/>
    </row>
    <row r="71" spans="1:30" x14ac:dyDescent="0.4">
      <c r="A71" s="291"/>
      <c r="B71" s="292"/>
      <c r="C71" s="252"/>
      <c r="D71" s="252"/>
      <c r="E71" s="257"/>
      <c r="F71" s="258"/>
      <c r="G71" s="259"/>
      <c r="H71" s="252"/>
      <c r="I71" s="252"/>
      <c r="J71" s="261"/>
      <c r="K71" s="288"/>
      <c r="L71" s="227"/>
      <c r="M71" s="227"/>
      <c r="N71" s="227"/>
      <c r="O71" s="227"/>
      <c r="P71" s="227"/>
      <c r="Q71" s="227"/>
      <c r="R71" s="230"/>
      <c r="S71" s="227" t="s">
        <v>140</v>
      </c>
      <c r="T71" s="235" t="s">
        <v>141</v>
      </c>
      <c r="U71" s="237" t="s">
        <v>142</v>
      </c>
      <c r="V71" s="227"/>
      <c r="W71" s="285"/>
      <c r="X71" s="264"/>
      <c r="Y71" s="264"/>
      <c r="Z71" s="264"/>
      <c r="AA71" s="267"/>
      <c r="AB71" s="270"/>
    </row>
    <row r="72" spans="1:30" x14ac:dyDescent="0.4">
      <c r="A72" s="291"/>
      <c r="B72" s="292"/>
      <c r="C72" s="252"/>
      <c r="D72" s="252"/>
      <c r="E72" s="290" t="s">
        <v>114</v>
      </c>
      <c r="F72" s="290" t="s">
        <v>158</v>
      </c>
      <c r="G72" s="290" t="s">
        <v>115</v>
      </c>
      <c r="H72" s="252"/>
      <c r="I72" s="252"/>
      <c r="J72" s="261"/>
      <c r="K72" s="288"/>
      <c r="L72" s="227"/>
      <c r="M72" s="227"/>
      <c r="N72" s="227"/>
      <c r="O72" s="227"/>
      <c r="P72" s="227"/>
      <c r="Q72" s="227"/>
      <c r="R72" s="230"/>
      <c r="S72" s="227"/>
      <c r="T72" s="235"/>
      <c r="U72" s="238"/>
      <c r="V72" s="227"/>
      <c r="W72" s="285"/>
      <c r="X72" s="264"/>
      <c r="Y72" s="264"/>
      <c r="Z72" s="264"/>
      <c r="AA72" s="267"/>
      <c r="AB72" s="270"/>
    </row>
    <row r="73" spans="1:30" x14ac:dyDescent="0.4">
      <c r="A73" s="291"/>
      <c r="B73" s="292"/>
      <c r="C73" s="252"/>
      <c r="D73" s="252"/>
      <c r="E73" s="252"/>
      <c r="F73" s="252"/>
      <c r="G73" s="252"/>
      <c r="H73" s="252"/>
      <c r="I73" s="252"/>
      <c r="J73" s="261"/>
      <c r="K73" s="288"/>
      <c r="L73" s="227"/>
      <c r="M73" s="227"/>
      <c r="N73" s="227"/>
      <c r="O73" s="227"/>
      <c r="P73" s="227"/>
      <c r="Q73" s="227"/>
      <c r="R73" s="230"/>
      <c r="S73" s="227"/>
      <c r="T73" s="235"/>
      <c r="U73" s="238"/>
      <c r="V73" s="227"/>
      <c r="W73" s="285"/>
      <c r="X73" s="264"/>
      <c r="Y73" s="264"/>
      <c r="Z73" s="264"/>
      <c r="AA73" s="267"/>
      <c r="AB73" s="270"/>
    </row>
    <row r="74" spans="1:30" x14ac:dyDescent="0.4">
      <c r="A74" s="291"/>
      <c r="B74" s="259"/>
      <c r="C74" s="253"/>
      <c r="D74" s="253"/>
      <c r="E74" s="253"/>
      <c r="F74" s="253"/>
      <c r="G74" s="253"/>
      <c r="H74" s="253"/>
      <c r="I74" s="253"/>
      <c r="J74" s="262"/>
      <c r="K74" s="289"/>
      <c r="L74" s="228"/>
      <c r="M74" s="228"/>
      <c r="N74" s="228"/>
      <c r="O74" s="228"/>
      <c r="P74" s="228"/>
      <c r="Q74" s="228"/>
      <c r="R74" s="231"/>
      <c r="S74" s="228"/>
      <c r="T74" s="236"/>
      <c r="U74" s="239"/>
      <c r="V74" s="228"/>
      <c r="W74" s="286"/>
      <c r="X74" s="265"/>
      <c r="Y74" s="265"/>
      <c r="Z74" s="265"/>
      <c r="AA74" s="268"/>
      <c r="AB74" s="271"/>
    </row>
    <row r="75" spans="1:30" ht="24" x14ac:dyDescent="0.55000000000000004">
      <c r="A75" s="79">
        <v>4</v>
      </c>
      <c r="B75" s="79" t="s">
        <v>143</v>
      </c>
      <c r="C75" s="79">
        <v>26482</v>
      </c>
      <c r="D75" s="79">
        <v>1</v>
      </c>
      <c r="E75" s="121" t="s">
        <v>504</v>
      </c>
      <c r="F75" s="121" t="s">
        <v>162</v>
      </c>
      <c r="G75" s="79">
        <v>15</v>
      </c>
      <c r="H75" s="79">
        <v>2858</v>
      </c>
      <c r="I75" s="79">
        <v>1300</v>
      </c>
      <c r="J75" s="122">
        <f t="shared" ref="J75" si="22">H75*I75</f>
        <v>3715400</v>
      </c>
      <c r="K75" s="79">
        <v>1</v>
      </c>
      <c r="L75" s="79" t="s">
        <v>200</v>
      </c>
      <c r="M75" s="79" t="s">
        <v>146</v>
      </c>
      <c r="N75" s="79" t="s">
        <v>201</v>
      </c>
      <c r="O75" s="79">
        <v>648</v>
      </c>
      <c r="P75" s="79">
        <v>100</v>
      </c>
      <c r="Q75" s="79">
        <v>6650</v>
      </c>
      <c r="R75" s="123">
        <f t="shared" ref="R75" si="23">O75*Q75</f>
        <v>4309200</v>
      </c>
      <c r="S75" s="79">
        <v>12</v>
      </c>
      <c r="T75" s="79">
        <v>14</v>
      </c>
      <c r="U75" s="123">
        <f t="shared" ref="U75" si="24">R75*T75/100</f>
        <v>603288</v>
      </c>
      <c r="V75" s="123">
        <f t="shared" ref="V75" si="25">R75-U75</f>
        <v>3705912</v>
      </c>
      <c r="W75" s="123">
        <f t="shared" ref="W75" si="26">J75+V75</f>
        <v>7421312</v>
      </c>
      <c r="X75" s="123">
        <f t="shared" ref="X75" si="27">W75</f>
        <v>7421312</v>
      </c>
      <c r="Y75" s="79"/>
      <c r="Z75" s="123">
        <f t="shared" ref="Z75" si="28">X75</f>
        <v>7421312</v>
      </c>
      <c r="AA75" s="124">
        <v>0.3</v>
      </c>
      <c r="AB75" s="125">
        <f>Z75*AA75%</f>
        <v>22263.936000000002</v>
      </c>
    </row>
    <row r="76" spans="1:30" ht="24" x14ac:dyDescent="0.55000000000000004">
      <c r="A76" s="32"/>
      <c r="B76" s="94"/>
      <c r="C76" s="32"/>
      <c r="D76" s="32"/>
      <c r="E76" s="127"/>
      <c r="F76" s="127"/>
      <c r="G76" s="127"/>
      <c r="H76" s="32"/>
      <c r="I76" s="32"/>
      <c r="J76" s="58"/>
      <c r="K76" s="127"/>
      <c r="L76" s="127"/>
      <c r="M76" s="127"/>
      <c r="N76" s="127"/>
      <c r="O76" s="127"/>
      <c r="P76" s="127"/>
      <c r="Q76" s="127"/>
      <c r="R76" s="131"/>
      <c r="S76" s="127"/>
      <c r="T76" s="127"/>
      <c r="U76" s="131"/>
      <c r="V76" s="131"/>
      <c r="W76" s="131"/>
      <c r="X76" s="131"/>
      <c r="Y76" s="132"/>
      <c r="Z76" s="131"/>
      <c r="AA76" s="127"/>
      <c r="AB76" s="131"/>
    </row>
    <row r="77" spans="1:30" ht="21.75" x14ac:dyDescent="0.5">
      <c r="A77" s="133" t="s">
        <v>490</v>
      </c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4"/>
      <c r="Z77" s="135" t="s">
        <v>167</v>
      </c>
      <c r="AA77" s="136"/>
      <c r="AB77" s="137">
        <f>SUM(AB75:AB76)</f>
        <v>22263.936000000002</v>
      </c>
    </row>
    <row r="78" spans="1:30" ht="21.75" x14ac:dyDescent="0.5">
      <c r="A78" s="133" t="s">
        <v>491</v>
      </c>
      <c r="B78" s="13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  <c r="Z78" s="135" t="s">
        <v>168</v>
      </c>
      <c r="AA78" s="136"/>
      <c r="AB78" s="137">
        <v>20037.55</v>
      </c>
    </row>
    <row r="79" spans="1:30" ht="21.75" x14ac:dyDescent="0.5">
      <c r="A79" s="133" t="s">
        <v>492</v>
      </c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8" t="s">
        <v>169</v>
      </c>
      <c r="AA79" s="139"/>
      <c r="AB79" s="137">
        <v>2226.39</v>
      </c>
    </row>
    <row r="80" spans="1:30" ht="21.75" x14ac:dyDescent="0.5">
      <c r="A80" s="133" t="s">
        <v>493</v>
      </c>
      <c r="B80" s="13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  <c r="U80" s="134"/>
      <c r="V80" s="134"/>
      <c r="W80" s="134"/>
      <c r="X80" s="134"/>
      <c r="Y80" s="134"/>
      <c r="Z80" s="134"/>
      <c r="AA80" s="134"/>
      <c r="AB80" s="134"/>
    </row>
    <row r="81" spans="1:32" ht="21.75" x14ac:dyDescent="0.5">
      <c r="A81" s="133" t="s">
        <v>494</v>
      </c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  <c r="W81" s="134"/>
      <c r="X81" s="134"/>
      <c r="Y81" s="134"/>
      <c r="Z81" s="134"/>
      <c r="AA81" s="134"/>
      <c r="AB81" s="134"/>
    </row>
    <row r="82" spans="1:32" ht="21.75" x14ac:dyDescent="0.5">
      <c r="A82" s="133" t="s">
        <v>495</v>
      </c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4"/>
      <c r="U82" s="134"/>
      <c r="V82" s="134"/>
      <c r="W82" s="134"/>
      <c r="X82" s="134"/>
      <c r="Y82" s="134"/>
      <c r="Z82" s="134"/>
      <c r="AA82" s="134"/>
      <c r="AB82" s="134"/>
    </row>
    <row r="84" spans="1:32" ht="24" x14ac:dyDescent="0.55000000000000004">
      <c r="A84" s="113" t="s">
        <v>505</v>
      </c>
      <c r="B84" s="114"/>
      <c r="C84" s="114"/>
      <c r="D84" s="114"/>
      <c r="E84" s="114"/>
      <c r="F84" s="114"/>
      <c r="G84" s="114"/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2"/>
      <c r="AD84" s="111"/>
    </row>
    <row r="85" spans="1:32" ht="24" x14ac:dyDescent="0.55000000000000004">
      <c r="A85" s="114"/>
      <c r="B85" s="293" t="s">
        <v>154</v>
      </c>
      <c r="C85" s="293"/>
      <c r="D85" s="293"/>
      <c r="E85" s="293"/>
      <c r="F85" s="293"/>
      <c r="G85" s="293"/>
      <c r="H85" s="293"/>
      <c r="I85" s="293"/>
      <c r="J85" s="294" t="s">
        <v>501</v>
      </c>
      <c r="K85" s="294"/>
      <c r="L85" s="294"/>
      <c r="M85" s="294"/>
      <c r="N85" s="294"/>
      <c r="O85" s="294"/>
      <c r="P85" s="114"/>
      <c r="Q85" s="114"/>
      <c r="R85" s="114"/>
      <c r="S85" s="114"/>
      <c r="T85" s="114"/>
      <c r="U85" s="114"/>
      <c r="V85" s="114"/>
      <c r="W85" s="114"/>
      <c r="X85" s="114"/>
      <c r="Y85" s="112"/>
      <c r="AD85" s="111"/>
    </row>
    <row r="86" spans="1:32" ht="24" x14ac:dyDescent="0.55000000000000004">
      <c r="A86" s="114"/>
      <c r="B86" s="115"/>
      <c r="C86" s="115"/>
      <c r="D86" s="115"/>
      <c r="E86" s="115"/>
      <c r="F86" s="115"/>
      <c r="G86" s="115"/>
      <c r="H86" s="115"/>
      <c r="I86" s="115"/>
      <c r="J86" s="116"/>
      <c r="K86" s="116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2"/>
      <c r="AD86" s="111"/>
    </row>
    <row r="87" spans="1:32" ht="19.5" x14ac:dyDescent="0.45">
      <c r="A87" s="117"/>
      <c r="B87" s="118"/>
      <c r="C87" s="118"/>
      <c r="D87" s="118"/>
      <c r="E87" s="118"/>
      <c r="F87" s="118"/>
      <c r="G87" s="118"/>
      <c r="H87" s="118"/>
      <c r="I87" s="118"/>
      <c r="J87" s="119"/>
      <c r="K87" s="281" t="s">
        <v>119</v>
      </c>
      <c r="L87" s="282"/>
      <c r="M87" s="282"/>
      <c r="N87" s="282"/>
      <c r="O87" s="282"/>
      <c r="P87" s="282"/>
      <c r="Q87" s="282"/>
      <c r="R87" s="282"/>
      <c r="S87" s="282"/>
      <c r="T87" s="282"/>
      <c r="U87" s="282"/>
      <c r="V87" s="283"/>
      <c r="W87" s="284" t="s">
        <v>120</v>
      </c>
      <c r="X87" s="263" t="s">
        <v>121</v>
      </c>
      <c r="Y87" s="263" t="s">
        <v>122</v>
      </c>
      <c r="Z87" s="263" t="s">
        <v>123</v>
      </c>
      <c r="AA87" s="266" t="s">
        <v>124</v>
      </c>
      <c r="AB87" s="269" t="s">
        <v>156</v>
      </c>
      <c r="AC87" s="272" t="s">
        <v>125</v>
      </c>
      <c r="AD87" s="275" t="s">
        <v>126</v>
      </c>
      <c r="AE87" s="242" t="s">
        <v>127</v>
      </c>
      <c r="AF87" s="245" t="s">
        <v>128</v>
      </c>
    </row>
    <row r="88" spans="1:32" ht="18.75" x14ac:dyDescent="0.45">
      <c r="A88" s="291" t="s">
        <v>110</v>
      </c>
      <c r="B88" s="256" t="s">
        <v>129</v>
      </c>
      <c r="C88" s="251" t="s">
        <v>130</v>
      </c>
      <c r="D88" s="252" t="s">
        <v>111</v>
      </c>
      <c r="E88" s="254" t="s">
        <v>157</v>
      </c>
      <c r="F88" s="255"/>
      <c r="G88" s="256"/>
      <c r="H88" s="251" t="s">
        <v>131</v>
      </c>
      <c r="I88" s="251" t="s">
        <v>132</v>
      </c>
      <c r="J88" s="260" t="s">
        <v>133</v>
      </c>
      <c r="K88" s="287" t="s">
        <v>110</v>
      </c>
      <c r="L88" s="226" t="s">
        <v>134</v>
      </c>
      <c r="M88" s="226" t="s">
        <v>135</v>
      </c>
      <c r="N88" s="226" t="s">
        <v>111</v>
      </c>
      <c r="O88" s="226" t="s">
        <v>112</v>
      </c>
      <c r="P88" s="226" t="s">
        <v>136</v>
      </c>
      <c r="Q88" s="226" t="s">
        <v>137</v>
      </c>
      <c r="R88" s="229" t="s">
        <v>138</v>
      </c>
      <c r="S88" s="232" t="s">
        <v>113</v>
      </c>
      <c r="T88" s="233"/>
      <c r="U88" s="234"/>
      <c r="V88" s="226" t="s">
        <v>139</v>
      </c>
      <c r="W88" s="285"/>
      <c r="X88" s="264"/>
      <c r="Y88" s="264"/>
      <c r="Z88" s="264"/>
      <c r="AA88" s="267"/>
      <c r="AB88" s="270"/>
      <c r="AC88" s="273"/>
      <c r="AD88" s="276"/>
      <c r="AE88" s="243"/>
      <c r="AF88" s="246"/>
    </row>
    <row r="89" spans="1:32" ht="14.25" customHeight="1" x14ac:dyDescent="0.4">
      <c r="A89" s="291"/>
      <c r="B89" s="292"/>
      <c r="C89" s="252"/>
      <c r="D89" s="252"/>
      <c r="E89" s="257"/>
      <c r="F89" s="258"/>
      <c r="G89" s="259"/>
      <c r="H89" s="252"/>
      <c r="I89" s="252"/>
      <c r="J89" s="261"/>
      <c r="K89" s="288"/>
      <c r="L89" s="227"/>
      <c r="M89" s="227"/>
      <c r="N89" s="227"/>
      <c r="O89" s="227"/>
      <c r="P89" s="227"/>
      <c r="Q89" s="227"/>
      <c r="R89" s="230"/>
      <c r="S89" s="227" t="s">
        <v>140</v>
      </c>
      <c r="T89" s="235" t="s">
        <v>141</v>
      </c>
      <c r="U89" s="237" t="s">
        <v>142</v>
      </c>
      <c r="V89" s="227"/>
      <c r="W89" s="285"/>
      <c r="X89" s="264"/>
      <c r="Y89" s="264"/>
      <c r="Z89" s="264"/>
      <c r="AA89" s="267"/>
      <c r="AB89" s="270"/>
      <c r="AC89" s="273"/>
      <c r="AD89" s="276"/>
      <c r="AE89" s="243"/>
      <c r="AF89" s="246"/>
    </row>
    <row r="90" spans="1:32" ht="14.25" customHeight="1" x14ac:dyDescent="0.4">
      <c r="A90" s="291"/>
      <c r="B90" s="292"/>
      <c r="C90" s="252"/>
      <c r="D90" s="252"/>
      <c r="E90" s="290" t="s">
        <v>114</v>
      </c>
      <c r="F90" s="290" t="s">
        <v>158</v>
      </c>
      <c r="G90" s="290" t="s">
        <v>115</v>
      </c>
      <c r="H90" s="252"/>
      <c r="I90" s="252"/>
      <c r="J90" s="261"/>
      <c r="K90" s="288"/>
      <c r="L90" s="227"/>
      <c r="M90" s="227"/>
      <c r="N90" s="227"/>
      <c r="O90" s="227"/>
      <c r="P90" s="227"/>
      <c r="Q90" s="227"/>
      <c r="R90" s="230"/>
      <c r="S90" s="227"/>
      <c r="T90" s="235"/>
      <c r="U90" s="238"/>
      <c r="V90" s="227"/>
      <c r="W90" s="285"/>
      <c r="X90" s="264"/>
      <c r="Y90" s="264"/>
      <c r="Z90" s="264"/>
      <c r="AA90" s="267"/>
      <c r="AB90" s="270"/>
      <c r="AC90" s="273"/>
      <c r="AD90" s="276"/>
      <c r="AE90" s="243"/>
      <c r="AF90" s="246"/>
    </row>
    <row r="91" spans="1:32" ht="14.25" customHeight="1" x14ac:dyDescent="0.4">
      <c r="A91" s="291"/>
      <c r="B91" s="292"/>
      <c r="C91" s="252"/>
      <c r="D91" s="252"/>
      <c r="E91" s="252"/>
      <c r="F91" s="252"/>
      <c r="G91" s="252"/>
      <c r="H91" s="252"/>
      <c r="I91" s="252"/>
      <c r="J91" s="261"/>
      <c r="K91" s="288"/>
      <c r="L91" s="227"/>
      <c r="M91" s="227"/>
      <c r="N91" s="227"/>
      <c r="O91" s="227"/>
      <c r="P91" s="227"/>
      <c r="Q91" s="227"/>
      <c r="R91" s="230"/>
      <c r="S91" s="227"/>
      <c r="T91" s="235"/>
      <c r="U91" s="238"/>
      <c r="V91" s="227"/>
      <c r="W91" s="285"/>
      <c r="X91" s="264"/>
      <c r="Y91" s="264"/>
      <c r="Z91" s="264"/>
      <c r="AA91" s="267"/>
      <c r="AB91" s="270"/>
      <c r="AC91" s="273"/>
      <c r="AD91" s="276"/>
      <c r="AE91" s="243"/>
      <c r="AF91" s="246"/>
    </row>
    <row r="92" spans="1:32" ht="14.25" customHeight="1" x14ac:dyDescent="0.4">
      <c r="A92" s="291"/>
      <c r="B92" s="259"/>
      <c r="C92" s="253"/>
      <c r="D92" s="253"/>
      <c r="E92" s="253"/>
      <c r="F92" s="253"/>
      <c r="G92" s="253"/>
      <c r="H92" s="253"/>
      <c r="I92" s="253"/>
      <c r="J92" s="262"/>
      <c r="K92" s="289"/>
      <c r="L92" s="228"/>
      <c r="M92" s="228"/>
      <c r="N92" s="228"/>
      <c r="O92" s="228"/>
      <c r="P92" s="228"/>
      <c r="Q92" s="228"/>
      <c r="R92" s="231"/>
      <c r="S92" s="228"/>
      <c r="T92" s="236"/>
      <c r="U92" s="239"/>
      <c r="V92" s="228"/>
      <c r="W92" s="286"/>
      <c r="X92" s="265"/>
      <c r="Y92" s="265"/>
      <c r="Z92" s="265"/>
      <c r="AA92" s="268"/>
      <c r="AB92" s="271"/>
      <c r="AC92" s="274"/>
      <c r="AD92" s="277"/>
      <c r="AE92" s="244"/>
      <c r="AF92" s="247"/>
    </row>
    <row r="93" spans="1:32" ht="24" x14ac:dyDescent="0.55000000000000004">
      <c r="A93" s="79">
        <v>5</v>
      </c>
      <c r="B93" s="79" t="s">
        <v>143</v>
      </c>
      <c r="C93" s="79">
        <v>963</v>
      </c>
      <c r="D93" s="79">
        <v>3</v>
      </c>
      <c r="E93" s="121"/>
      <c r="F93" s="121"/>
      <c r="G93" s="79">
        <v>15</v>
      </c>
      <c r="H93" s="79">
        <v>15</v>
      </c>
      <c r="I93" s="79">
        <v>2000</v>
      </c>
      <c r="J93" s="122">
        <f t="shared" ref="J93:J94" si="29">H93*I93</f>
        <v>30000</v>
      </c>
      <c r="K93" s="79">
        <v>1</v>
      </c>
      <c r="L93" s="79" t="s">
        <v>204</v>
      </c>
      <c r="M93" s="79" t="s">
        <v>146</v>
      </c>
      <c r="N93" s="79" t="s">
        <v>201</v>
      </c>
      <c r="O93" s="79">
        <v>60</v>
      </c>
      <c r="P93" s="79">
        <v>100</v>
      </c>
      <c r="Q93" s="79">
        <v>6650</v>
      </c>
      <c r="R93" s="123">
        <f t="shared" ref="R93:R94" si="30">O93*Q93</f>
        <v>399000</v>
      </c>
      <c r="S93" s="79">
        <v>40</v>
      </c>
      <c r="T93" s="79">
        <v>70</v>
      </c>
      <c r="U93" s="123">
        <f t="shared" ref="U93:U94" si="31">R93*T93/100</f>
        <v>279300</v>
      </c>
      <c r="V93" s="123">
        <f t="shared" ref="V93:V94" si="32">R93-U93</f>
        <v>119700</v>
      </c>
      <c r="W93" s="123">
        <f t="shared" ref="W93:W94" si="33">J93+V93</f>
        <v>149700</v>
      </c>
      <c r="X93" s="123">
        <f t="shared" ref="X93:X94" si="34">W93</f>
        <v>149700</v>
      </c>
      <c r="Y93" s="79"/>
      <c r="Z93" s="123">
        <f t="shared" ref="Z93:Z94" si="35">X93</f>
        <v>149700</v>
      </c>
      <c r="AA93" s="124">
        <v>0.3</v>
      </c>
      <c r="AB93" s="125">
        <v>449.1</v>
      </c>
      <c r="AC93" s="32" t="s">
        <v>205</v>
      </c>
      <c r="AD93" s="126" t="s">
        <v>206</v>
      </c>
      <c r="AE93" s="30"/>
      <c r="AF93" s="127"/>
    </row>
    <row r="94" spans="1:32" ht="24" x14ac:dyDescent="0.55000000000000004">
      <c r="A94" s="79"/>
      <c r="B94" s="79"/>
      <c r="C94" s="79"/>
      <c r="D94" s="79">
        <v>1</v>
      </c>
      <c r="E94" s="121"/>
      <c r="F94" s="121"/>
      <c r="G94" s="79">
        <v>11</v>
      </c>
      <c r="H94" s="79">
        <v>11</v>
      </c>
      <c r="I94" s="79">
        <v>2000</v>
      </c>
      <c r="J94" s="122">
        <f t="shared" si="29"/>
        <v>22000</v>
      </c>
      <c r="K94" s="79"/>
      <c r="L94" s="79"/>
      <c r="M94" s="79"/>
      <c r="N94" s="79"/>
      <c r="O94" s="79"/>
      <c r="P94" s="79"/>
      <c r="Q94" s="79"/>
      <c r="R94" s="123">
        <f t="shared" si="30"/>
        <v>0</v>
      </c>
      <c r="S94" s="79"/>
      <c r="T94" s="79"/>
      <c r="U94" s="123">
        <f t="shared" si="31"/>
        <v>0</v>
      </c>
      <c r="V94" s="123">
        <f t="shared" si="32"/>
        <v>0</v>
      </c>
      <c r="W94" s="123">
        <f t="shared" si="33"/>
        <v>22000</v>
      </c>
      <c r="X94" s="123">
        <f t="shared" si="34"/>
        <v>22000</v>
      </c>
      <c r="Y94" s="140">
        <v>50000000</v>
      </c>
      <c r="Z94" s="123">
        <f t="shared" si="35"/>
        <v>22000</v>
      </c>
      <c r="AA94" s="124">
        <v>0.01</v>
      </c>
      <c r="AB94" s="125">
        <v>0</v>
      </c>
      <c r="AC94" s="127"/>
      <c r="AD94" s="127"/>
      <c r="AE94" s="30"/>
      <c r="AF94" s="127"/>
    </row>
    <row r="95" spans="1:32" ht="24" x14ac:dyDescent="0.55000000000000004">
      <c r="A95" s="32"/>
      <c r="B95" s="94"/>
      <c r="C95" s="32"/>
      <c r="D95" s="32"/>
      <c r="E95" s="127"/>
      <c r="F95" s="127"/>
      <c r="G95" s="127"/>
      <c r="H95" s="32"/>
      <c r="I95" s="32"/>
      <c r="J95" s="58"/>
      <c r="K95" s="127"/>
      <c r="L95" s="127"/>
      <c r="M95" s="127"/>
      <c r="N95" s="127"/>
      <c r="O95" s="127"/>
      <c r="P95" s="127"/>
      <c r="Q95" s="127"/>
      <c r="R95" s="131"/>
      <c r="S95" s="127"/>
      <c r="T95" s="127"/>
      <c r="U95" s="131"/>
      <c r="V95" s="131"/>
      <c r="W95" s="131"/>
      <c r="X95" s="131"/>
      <c r="Y95" s="132"/>
      <c r="Z95" s="131"/>
      <c r="AA95" s="127"/>
      <c r="AB95" s="131"/>
      <c r="AC95" s="127"/>
      <c r="AD95" s="127"/>
      <c r="AE95" s="127"/>
      <c r="AF95" s="127"/>
    </row>
    <row r="96" spans="1:32" s="134" customFormat="1" ht="21.75" x14ac:dyDescent="0.5">
      <c r="A96" s="133" t="s">
        <v>490</v>
      </c>
      <c r="Z96" s="135" t="s">
        <v>167</v>
      </c>
      <c r="AA96" s="136"/>
      <c r="AB96" s="137">
        <f>SUM(AB93:AB95)</f>
        <v>449.1</v>
      </c>
    </row>
    <row r="97" spans="1:32" s="134" customFormat="1" ht="21.75" x14ac:dyDescent="0.5">
      <c r="A97" s="133" t="s">
        <v>491</v>
      </c>
      <c r="Z97" s="135" t="s">
        <v>168</v>
      </c>
      <c r="AA97" s="136"/>
      <c r="AB97" s="137">
        <v>404.19</v>
      </c>
    </row>
    <row r="98" spans="1:32" s="134" customFormat="1" ht="19.5" customHeight="1" x14ac:dyDescent="0.5">
      <c r="A98" s="133" t="s">
        <v>492</v>
      </c>
      <c r="Z98" s="138" t="s">
        <v>169</v>
      </c>
      <c r="AA98" s="139"/>
      <c r="AB98" s="137">
        <v>44.91</v>
      </c>
    </row>
    <row r="99" spans="1:32" s="134" customFormat="1" ht="21" customHeight="1" x14ac:dyDescent="0.5">
      <c r="A99" s="133" t="s">
        <v>493</v>
      </c>
    </row>
    <row r="100" spans="1:32" s="134" customFormat="1" ht="22.5" customHeight="1" x14ac:dyDescent="0.5">
      <c r="A100" s="133" t="s">
        <v>494</v>
      </c>
    </row>
    <row r="101" spans="1:32" s="134" customFormat="1" ht="22.5" customHeight="1" x14ac:dyDescent="0.5">
      <c r="A101" s="133" t="s">
        <v>495</v>
      </c>
    </row>
    <row r="103" spans="1:32" ht="24" x14ac:dyDescent="0.55000000000000004">
      <c r="A103" s="113" t="s">
        <v>506</v>
      </c>
      <c r="B103" s="114"/>
      <c r="C103" s="114"/>
      <c r="D103" s="114"/>
      <c r="E103" s="114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  <c r="P103" s="114"/>
      <c r="Q103" s="114"/>
      <c r="R103" s="114"/>
      <c r="S103" s="114"/>
      <c r="T103" s="114"/>
      <c r="U103" s="114"/>
      <c r="V103" s="114"/>
      <c r="W103" s="114"/>
      <c r="X103" s="114"/>
      <c r="Y103" s="112"/>
    </row>
    <row r="104" spans="1:32" ht="24" x14ac:dyDescent="0.55000000000000004">
      <c r="A104" s="114"/>
      <c r="B104" s="293" t="s">
        <v>154</v>
      </c>
      <c r="C104" s="293"/>
      <c r="D104" s="293"/>
      <c r="E104" s="293"/>
      <c r="F104" s="293"/>
      <c r="G104" s="293"/>
      <c r="H104" s="293"/>
      <c r="I104" s="293"/>
      <c r="J104" s="294" t="s">
        <v>364</v>
      </c>
      <c r="K104" s="294"/>
      <c r="L104" s="294"/>
      <c r="M104" s="294"/>
      <c r="N104" s="294"/>
      <c r="O104" s="294"/>
      <c r="P104" s="114"/>
      <c r="Q104" s="114"/>
      <c r="R104" s="114"/>
      <c r="S104" s="114"/>
      <c r="T104" s="114"/>
      <c r="U104" s="114"/>
      <c r="V104" s="114"/>
      <c r="W104" s="114"/>
      <c r="X104" s="114"/>
      <c r="Y104" s="112"/>
    </row>
    <row r="105" spans="1:32" ht="24" x14ac:dyDescent="0.55000000000000004">
      <c r="A105" s="114"/>
      <c r="B105" s="115"/>
      <c r="C105" s="115"/>
      <c r="D105" s="115"/>
      <c r="E105" s="115"/>
      <c r="F105" s="115"/>
      <c r="G105" s="115"/>
      <c r="H105" s="115"/>
      <c r="I105" s="115"/>
      <c r="J105" s="116"/>
      <c r="K105" s="116"/>
      <c r="L105" s="114"/>
      <c r="M105" s="114"/>
      <c r="N105" s="114"/>
      <c r="O105" s="114"/>
      <c r="P105" s="114"/>
      <c r="Q105" s="114"/>
      <c r="R105" s="114"/>
      <c r="S105" s="114"/>
      <c r="T105" s="114"/>
      <c r="U105" s="114"/>
      <c r="V105" s="114"/>
      <c r="W105" s="114"/>
      <c r="X105" s="114"/>
      <c r="Y105" s="112"/>
      <c r="AD105" s="111"/>
    </row>
    <row r="106" spans="1:32" ht="19.5" x14ac:dyDescent="0.45">
      <c r="A106" s="117"/>
      <c r="B106" s="118"/>
      <c r="C106" s="118"/>
      <c r="D106" s="118"/>
      <c r="E106" s="118"/>
      <c r="F106" s="118"/>
      <c r="G106" s="118"/>
      <c r="H106" s="118"/>
      <c r="I106" s="118"/>
      <c r="J106" s="119"/>
      <c r="K106" s="281" t="s">
        <v>119</v>
      </c>
      <c r="L106" s="282"/>
      <c r="M106" s="282"/>
      <c r="N106" s="282"/>
      <c r="O106" s="282"/>
      <c r="P106" s="282"/>
      <c r="Q106" s="282"/>
      <c r="R106" s="282"/>
      <c r="S106" s="282"/>
      <c r="T106" s="282"/>
      <c r="U106" s="282"/>
      <c r="V106" s="283"/>
      <c r="W106" s="284" t="s">
        <v>120</v>
      </c>
      <c r="X106" s="263" t="s">
        <v>121</v>
      </c>
      <c r="Y106" s="263" t="s">
        <v>122</v>
      </c>
      <c r="Z106" s="263" t="s">
        <v>123</v>
      </c>
      <c r="AA106" s="266" t="s">
        <v>124</v>
      </c>
      <c r="AB106" s="269" t="s">
        <v>156</v>
      </c>
      <c r="AC106" s="272" t="s">
        <v>125</v>
      </c>
      <c r="AD106" s="275" t="s">
        <v>126</v>
      </c>
      <c r="AE106" s="242" t="s">
        <v>127</v>
      </c>
      <c r="AF106" s="245" t="s">
        <v>128</v>
      </c>
    </row>
    <row r="107" spans="1:32" ht="18.75" x14ac:dyDescent="0.45">
      <c r="A107" s="291" t="s">
        <v>110</v>
      </c>
      <c r="B107" s="256" t="s">
        <v>129</v>
      </c>
      <c r="C107" s="251" t="s">
        <v>130</v>
      </c>
      <c r="D107" s="252" t="s">
        <v>111</v>
      </c>
      <c r="E107" s="254" t="s">
        <v>157</v>
      </c>
      <c r="F107" s="255"/>
      <c r="G107" s="256"/>
      <c r="H107" s="251" t="s">
        <v>131</v>
      </c>
      <c r="I107" s="251" t="s">
        <v>132</v>
      </c>
      <c r="J107" s="260" t="s">
        <v>133</v>
      </c>
      <c r="K107" s="287" t="s">
        <v>110</v>
      </c>
      <c r="L107" s="226" t="s">
        <v>134</v>
      </c>
      <c r="M107" s="226" t="s">
        <v>135</v>
      </c>
      <c r="N107" s="226" t="s">
        <v>111</v>
      </c>
      <c r="O107" s="226" t="s">
        <v>112</v>
      </c>
      <c r="P107" s="226" t="s">
        <v>136</v>
      </c>
      <c r="Q107" s="226" t="s">
        <v>137</v>
      </c>
      <c r="R107" s="229" t="s">
        <v>138</v>
      </c>
      <c r="S107" s="232" t="s">
        <v>113</v>
      </c>
      <c r="T107" s="233"/>
      <c r="U107" s="234"/>
      <c r="V107" s="226" t="s">
        <v>139</v>
      </c>
      <c r="W107" s="285"/>
      <c r="X107" s="264"/>
      <c r="Y107" s="264"/>
      <c r="Z107" s="264"/>
      <c r="AA107" s="267"/>
      <c r="AB107" s="270"/>
      <c r="AC107" s="273"/>
      <c r="AD107" s="276"/>
      <c r="AE107" s="243"/>
      <c r="AF107" s="246"/>
    </row>
    <row r="108" spans="1:32" ht="14.25" customHeight="1" x14ac:dyDescent="0.4">
      <c r="A108" s="291"/>
      <c r="B108" s="292"/>
      <c r="C108" s="252"/>
      <c r="D108" s="252"/>
      <c r="E108" s="257"/>
      <c r="F108" s="258"/>
      <c r="G108" s="259"/>
      <c r="H108" s="252"/>
      <c r="I108" s="252"/>
      <c r="J108" s="261"/>
      <c r="K108" s="288"/>
      <c r="L108" s="227"/>
      <c r="M108" s="227"/>
      <c r="N108" s="227"/>
      <c r="O108" s="227"/>
      <c r="P108" s="227"/>
      <c r="Q108" s="227"/>
      <c r="R108" s="230"/>
      <c r="S108" s="227" t="s">
        <v>140</v>
      </c>
      <c r="T108" s="235" t="s">
        <v>141</v>
      </c>
      <c r="U108" s="237" t="s">
        <v>142</v>
      </c>
      <c r="V108" s="227"/>
      <c r="W108" s="285"/>
      <c r="X108" s="264"/>
      <c r="Y108" s="264"/>
      <c r="Z108" s="264"/>
      <c r="AA108" s="267"/>
      <c r="AB108" s="270"/>
      <c r="AC108" s="273"/>
      <c r="AD108" s="276"/>
      <c r="AE108" s="243"/>
      <c r="AF108" s="246"/>
    </row>
    <row r="109" spans="1:32" ht="14.25" customHeight="1" x14ac:dyDescent="0.4">
      <c r="A109" s="291"/>
      <c r="B109" s="292"/>
      <c r="C109" s="252"/>
      <c r="D109" s="252"/>
      <c r="E109" s="290" t="s">
        <v>114</v>
      </c>
      <c r="F109" s="290" t="s">
        <v>158</v>
      </c>
      <c r="G109" s="290" t="s">
        <v>115</v>
      </c>
      <c r="H109" s="252"/>
      <c r="I109" s="252"/>
      <c r="J109" s="261"/>
      <c r="K109" s="288"/>
      <c r="L109" s="227"/>
      <c r="M109" s="227"/>
      <c r="N109" s="227"/>
      <c r="O109" s="227"/>
      <c r="P109" s="227"/>
      <c r="Q109" s="227"/>
      <c r="R109" s="230"/>
      <c r="S109" s="227"/>
      <c r="T109" s="235"/>
      <c r="U109" s="238"/>
      <c r="V109" s="227"/>
      <c r="W109" s="285"/>
      <c r="X109" s="264"/>
      <c r="Y109" s="264"/>
      <c r="Z109" s="264"/>
      <c r="AA109" s="267"/>
      <c r="AB109" s="270"/>
      <c r="AC109" s="273"/>
      <c r="AD109" s="276"/>
      <c r="AE109" s="243"/>
      <c r="AF109" s="246"/>
    </row>
    <row r="110" spans="1:32" ht="14.25" customHeight="1" x14ac:dyDescent="0.4">
      <c r="A110" s="291"/>
      <c r="B110" s="292"/>
      <c r="C110" s="252"/>
      <c r="D110" s="252"/>
      <c r="E110" s="252"/>
      <c r="F110" s="252"/>
      <c r="G110" s="252"/>
      <c r="H110" s="252"/>
      <c r="I110" s="252"/>
      <c r="J110" s="261"/>
      <c r="K110" s="288"/>
      <c r="L110" s="227"/>
      <c r="M110" s="227"/>
      <c r="N110" s="227"/>
      <c r="O110" s="227"/>
      <c r="P110" s="227"/>
      <c r="Q110" s="227"/>
      <c r="R110" s="230"/>
      <c r="S110" s="227"/>
      <c r="T110" s="235"/>
      <c r="U110" s="238"/>
      <c r="V110" s="227"/>
      <c r="W110" s="285"/>
      <c r="X110" s="264"/>
      <c r="Y110" s="264"/>
      <c r="Z110" s="264"/>
      <c r="AA110" s="267"/>
      <c r="AB110" s="270"/>
      <c r="AC110" s="273"/>
      <c r="AD110" s="276"/>
      <c r="AE110" s="243"/>
      <c r="AF110" s="246"/>
    </row>
    <row r="111" spans="1:32" ht="14.25" customHeight="1" x14ac:dyDescent="0.4">
      <c r="A111" s="291"/>
      <c r="B111" s="259"/>
      <c r="C111" s="253"/>
      <c r="D111" s="253"/>
      <c r="E111" s="253"/>
      <c r="F111" s="253"/>
      <c r="G111" s="253"/>
      <c r="H111" s="253"/>
      <c r="I111" s="253"/>
      <c r="J111" s="262"/>
      <c r="K111" s="289"/>
      <c r="L111" s="228"/>
      <c r="M111" s="228"/>
      <c r="N111" s="228"/>
      <c r="O111" s="228"/>
      <c r="P111" s="228"/>
      <c r="Q111" s="228"/>
      <c r="R111" s="231"/>
      <c r="S111" s="228"/>
      <c r="T111" s="236"/>
      <c r="U111" s="239"/>
      <c r="V111" s="228"/>
      <c r="W111" s="286"/>
      <c r="X111" s="265"/>
      <c r="Y111" s="265"/>
      <c r="Z111" s="265"/>
      <c r="AA111" s="268"/>
      <c r="AB111" s="271"/>
      <c r="AC111" s="274"/>
      <c r="AD111" s="277"/>
      <c r="AE111" s="244"/>
      <c r="AF111" s="247"/>
    </row>
    <row r="112" spans="1:32" ht="24" x14ac:dyDescent="0.55000000000000004">
      <c r="A112" s="79">
        <v>88</v>
      </c>
      <c r="B112" s="79" t="s">
        <v>143</v>
      </c>
      <c r="C112" s="79">
        <v>17040</v>
      </c>
      <c r="D112" s="79">
        <v>3</v>
      </c>
      <c r="E112" s="121" t="s">
        <v>162</v>
      </c>
      <c r="F112" s="121" t="s">
        <v>162</v>
      </c>
      <c r="G112" s="79">
        <v>30</v>
      </c>
      <c r="H112" s="79">
        <v>30</v>
      </c>
      <c r="I112" s="79">
        <v>1550</v>
      </c>
      <c r="J112" s="122">
        <f t="shared" ref="J112:J115" si="36">H112*I112</f>
        <v>46500</v>
      </c>
      <c r="K112" s="79">
        <v>1</v>
      </c>
      <c r="L112" s="79" t="s">
        <v>145</v>
      </c>
      <c r="M112" s="79" t="s">
        <v>146</v>
      </c>
      <c r="N112" s="79" t="s">
        <v>201</v>
      </c>
      <c r="O112" s="79">
        <f t="shared" ref="O112" si="37">H112*4</f>
        <v>120</v>
      </c>
      <c r="P112" s="79">
        <v>100</v>
      </c>
      <c r="Q112" s="79">
        <v>7050</v>
      </c>
      <c r="R112" s="123">
        <f t="shared" ref="R112:R115" si="38">O112*Q112</f>
        <v>846000</v>
      </c>
      <c r="S112" s="79">
        <v>25</v>
      </c>
      <c r="T112" s="79">
        <v>40</v>
      </c>
      <c r="U112" s="123">
        <f t="shared" ref="U112:U115" si="39">R112*T112/100</f>
        <v>338400</v>
      </c>
      <c r="V112" s="123">
        <f t="shared" ref="V112:V115" si="40">R112-U112</f>
        <v>507600</v>
      </c>
      <c r="W112" s="123">
        <f t="shared" ref="W112:W115" si="41">J112+V112</f>
        <v>554100</v>
      </c>
      <c r="X112" s="123">
        <f t="shared" ref="X112:X115" si="42">W112</f>
        <v>554100</v>
      </c>
      <c r="Y112" s="79"/>
      <c r="Z112" s="123">
        <f t="shared" ref="Z112:Z115" si="43">X112</f>
        <v>554100</v>
      </c>
      <c r="AA112" s="124">
        <v>0.3</v>
      </c>
      <c r="AB112" s="125">
        <v>1662.3</v>
      </c>
      <c r="AC112" s="32" t="s">
        <v>364</v>
      </c>
      <c r="AD112" s="126" t="s">
        <v>365</v>
      </c>
      <c r="AE112" s="30"/>
      <c r="AF112" s="127"/>
    </row>
    <row r="113" spans="1:32" ht="24" x14ac:dyDescent="0.55000000000000004">
      <c r="A113" s="79"/>
      <c r="B113" s="79"/>
      <c r="C113" s="79"/>
      <c r="D113" s="79">
        <v>2</v>
      </c>
      <c r="E113" s="121" t="s">
        <v>162</v>
      </c>
      <c r="F113" s="121" t="s">
        <v>162</v>
      </c>
      <c r="G113" s="79">
        <v>7</v>
      </c>
      <c r="H113" s="79">
        <v>7</v>
      </c>
      <c r="I113" s="79">
        <v>1550</v>
      </c>
      <c r="J113" s="122">
        <f t="shared" si="36"/>
        <v>10850</v>
      </c>
      <c r="K113" s="79">
        <v>2</v>
      </c>
      <c r="L113" s="79" t="s">
        <v>418</v>
      </c>
      <c r="M113" s="79" t="s">
        <v>146</v>
      </c>
      <c r="N113" s="79" t="s">
        <v>241</v>
      </c>
      <c r="O113" s="79">
        <v>56</v>
      </c>
      <c r="P113" s="79">
        <v>100</v>
      </c>
      <c r="Q113" s="79">
        <v>6550</v>
      </c>
      <c r="R113" s="123">
        <f t="shared" si="38"/>
        <v>366800</v>
      </c>
      <c r="S113" s="79">
        <v>25</v>
      </c>
      <c r="T113" s="79">
        <v>40</v>
      </c>
      <c r="U113" s="123">
        <f t="shared" si="39"/>
        <v>146720</v>
      </c>
      <c r="V113" s="123">
        <f t="shared" si="40"/>
        <v>220080</v>
      </c>
      <c r="W113" s="123">
        <f t="shared" si="41"/>
        <v>230930</v>
      </c>
      <c r="X113" s="123">
        <f t="shared" si="42"/>
        <v>230930</v>
      </c>
      <c r="Y113" s="79"/>
      <c r="Z113" s="123">
        <f t="shared" si="43"/>
        <v>230930</v>
      </c>
      <c r="AA113" s="124">
        <v>0.3</v>
      </c>
      <c r="AB113" s="125">
        <v>692.79</v>
      </c>
      <c r="AC113" s="127"/>
      <c r="AD113" s="127"/>
      <c r="AE113" s="30"/>
      <c r="AF113" s="127"/>
    </row>
    <row r="114" spans="1:32" ht="24" x14ac:dyDescent="0.55000000000000004">
      <c r="A114" s="79"/>
      <c r="B114" s="79"/>
      <c r="C114" s="79"/>
      <c r="D114" s="79">
        <v>2</v>
      </c>
      <c r="E114" s="121" t="s">
        <v>162</v>
      </c>
      <c r="F114" s="121" t="s">
        <v>162</v>
      </c>
      <c r="G114" s="79">
        <v>7</v>
      </c>
      <c r="H114" s="79">
        <v>7</v>
      </c>
      <c r="I114" s="79">
        <v>1550</v>
      </c>
      <c r="J114" s="122">
        <f t="shared" si="36"/>
        <v>10850</v>
      </c>
      <c r="K114" s="79">
        <v>3</v>
      </c>
      <c r="L114" s="79" t="s">
        <v>418</v>
      </c>
      <c r="M114" s="79" t="s">
        <v>146</v>
      </c>
      <c r="N114" s="79" t="s">
        <v>241</v>
      </c>
      <c r="O114" s="79">
        <v>56</v>
      </c>
      <c r="P114" s="79">
        <v>100</v>
      </c>
      <c r="Q114" s="79">
        <v>6550</v>
      </c>
      <c r="R114" s="123">
        <f t="shared" si="38"/>
        <v>366800</v>
      </c>
      <c r="S114" s="79">
        <v>25</v>
      </c>
      <c r="T114" s="79">
        <v>40</v>
      </c>
      <c r="U114" s="123">
        <f t="shared" si="39"/>
        <v>146720</v>
      </c>
      <c r="V114" s="123">
        <f t="shared" si="40"/>
        <v>220080</v>
      </c>
      <c r="W114" s="123">
        <f t="shared" si="41"/>
        <v>230930</v>
      </c>
      <c r="X114" s="123">
        <f t="shared" si="42"/>
        <v>230930</v>
      </c>
      <c r="Y114" s="79"/>
      <c r="Z114" s="123">
        <f t="shared" si="43"/>
        <v>230930</v>
      </c>
      <c r="AA114" s="124">
        <v>0.3</v>
      </c>
      <c r="AB114" s="125">
        <v>692.79</v>
      </c>
      <c r="AC114" s="127"/>
      <c r="AD114" s="127"/>
      <c r="AE114" s="30"/>
      <c r="AF114" s="127"/>
    </row>
    <row r="115" spans="1:32" ht="24" x14ac:dyDescent="0.55000000000000004">
      <c r="A115" s="79"/>
      <c r="B115" s="79"/>
      <c r="C115" s="79"/>
      <c r="D115" s="79">
        <v>1</v>
      </c>
      <c r="E115" s="121" t="s">
        <v>162</v>
      </c>
      <c r="F115" s="121" t="s">
        <v>507</v>
      </c>
      <c r="G115" s="79">
        <v>54</v>
      </c>
      <c r="H115" s="79">
        <v>354</v>
      </c>
      <c r="I115" s="79">
        <v>1550</v>
      </c>
      <c r="J115" s="122">
        <f t="shared" si="36"/>
        <v>548700</v>
      </c>
      <c r="K115" s="79"/>
      <c r="L115" s="79"/>
      <c r="M115" s="79"/>
      <c r="N115" s="79"/>
      <c r="O115" s="79"/>
      <c r="P115" s="79"/>
      <c r="Q115" s="79"/>
      <c r="R115" s="123">
        <f t="shared" si="38"/>
        <v>0</v>
      </c>
      <c r="S115" s="79"/>
      <c r="T115" s="79"/>
      <c r="U115" s="123">
        <f t="shared" si="39"/>
        <v>0</v>
      </c>
      <c r="V115" s="123">
        <f t="shared" si="40"/>
        <v>0</v>
      </c>
      <c r="W115" s="123">
        <f t="shared" si="41"/>
        <v>548700</v>
      </c>
      <c r="X115" s="123">
        <f t="shared" si="42"/>
        <v>548700</v>
      </c>
      <c r="Y115" s="79"/>
      <c r="Z115" s="123">
        <f t="shared" si="43"/>
        <v>548700</v>
      </c>
      <c r="AA115" s="124">
        <v>0.3</v>
      </c>
      <c r="AB115" s="125">
        <v>1646.1</v>
      </c>
      <c r="AC115" s="127"/>
      <c r="AD115" s="127"/>
      <c r="AE115" s="30"/>
      <c r="AF115" s="127"/>
    </row>
    <row r="116" spans="1:32" ht="24" x14ac:dyDescent="0.55000000000000004">
      <c r="A116" s="32"/>
      <c r="B116" s="94"/>
      <c r="C116" s="32"/>
      <c r="D116" s="32"/>
      <c r="E116" s="127"/>
      <c r="F116" s="127"/>
      <c r="G116" s="127"/>
      <c r="H116" s="32"/>
      <c r="I116" s="32"/>
      <c r="J116" s="58"/>
      <c r="K116" s="127"/>
      <c r="L116" s="127"/>
      <c r="M116" s="127"/>
      <c r="N116" s="127"/>
      <c r="O116" s="127"/>
      <c r="P116" s="127"/>
      <c r="Q116" s="127"/>
      <c r="R116" s="131"/>
      <c r="S116" s="127"/>
      <c r="T116" s="127"/>
      <c r="U116" s="131"/>
      <c r="V116" s="131"/>
      <c r="W116" s="131"/>
      <c r="X116" s="131"/>
      <c r="Y116" s="132"/>
      <c r="Z116" s="131"/>
      <c r="AA116" s="127"/>
      <c r="AB116" s="131"/>
      <c r="AC116" s="127"/>
      <c r="AD116" s="127"/>
      <c r="AE116" s="127"/>
      <c r="AF116" s="127"/>
    </row>
    <row r="117" spans="1:32" s="134" customFormat="1" ht="21.75" x14ac:dyDescent="0.5">
      <c r="A117" s="133" t="s">
        <v>490</v>
      </c>
      <c r="Z117" s="135" t="s">
        <v>167</v>
      </c>
      <c r="AA117" s="136"/>
      <c r="AB117" s="137">
        <f>SUM(AB112:AB116)</f>
        <v>4693.9799999999996</v>
      </c>
    </row>
    <row r="118" spans="1:32" s="134" customFormat="1" ht="21.75" x14ac:dyDescent="0.5">
      <c r="A118" s="133" t="s">
        <v>491</v>
      </c>
      <c r="Z118" s="135" t="s">
        <v>168</v>
      </c>
      <c r="AA118" s="136"/>
      <c r="AB118" s="137">
        <v>4224.59</v>
      </c>
    </row>
    <row r="119" spans="1:32" s="134" customFormat="1" ht="19.5" customHeight="1" x14ac:dyDescent="0.5">
      <c r="A119" s="133" t="s">
        <v>492</v>
      </c>
      <c r="Z119" s="138" t="s">
        <v>169</v>
      </c>
      <c r="AA119" s="139"/>
      <c r="AB119" s="137">
        <v>469.39</v>
      </c>
    </row>
    <row r="120" spans="1:32" s="134" customFormat="1" ht="21" customHeight="1" x14ac:dyDescent="0.5">
      <c r="A120" s="133" t="s">
        <v>493</v>
      </c>
    </row>
    <row r="121" spans="1:32" s="134" customFormat="1" ht="22.5" customHeight="1" x14ac:dyDescent="0.5">
      <c r="A121" s="133" t="s">
        <v>494</v>
      </c>
    </row>
    <row r="122" spans="1:32" s="134" customFormat="1" ht="22.5" customHeight="1" x14ac:dyDescent="0.5">
      <c r="A122" s="133" t="s">
        <v>495</v>
      </c>
    </row>
    <row r="124" spans="1:32" ht="24" x14ac:dyDescent="0.55000000000000004">
      <c r="A124" s="113" t="s">
        <v>508</v>
      </c>
      <c r="B124" s="114"/>
      <c r="C124" s="114"/>
      <c r="D124" s="114"/>
      <c r="E124" s="114"/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  <c r="P124" s="114"/>
      <c r="Q124" s="114"/>
      <c r="R124" s="114"/>
      <c r="S124" s="114"/>
      <c r="T124" s="114"/>
      <c r="U124" s="114"/>
      <c r="V124" s="114"/>
      <c r="W124" s="114"/>
      <c r="X124" s="114"/>
      <c r="Y124" s="112"/>
    </row>
    <row r="125" spans="1:32" ht="24" x14ac:dyDescent="0.55000000000000004">
      <c r="A125" s="114"/>
      <c r="B125" s="293" t="s">
        <v>154</v>
      </c>
      <c r="C125" s="293"/>
      <c r="D125" s="293"/>
      <c r="E125" s="293"/>
      <c r="F125" s="293"/>
      <c r="G125" s="293"/>
      <c r="H125" s="293"/>
      <c r="I125" s="293"/>
      <c r="J125" s="294" t="s">
        <v>509</v>
      </c>
      <c r="K125" s="294"/>
      <c r="L125" s="294"/>
      <c r="M125" s="294"/>
      <c r="N125" s="294"/>
      <c r="O125" s="294"/>
      <c r="P125" s="114"/>
      <c r="Q125" s="114"/>
      <c r="R125" s="114"/>
      <c r="S125" s="114"/>
      <c r="T125" s="114"/>
      <c r="U125" s="114"/>
      <c r="V125" s="114"/>
      <c r="W125" s="114"/>
      <c r="X125" s="114"/>
      <c r="Y125" s="112"/>
    </row>
    <row r="126" spans="1:32" ht="24" x14ac:dyDescent="0.55000000000000004">
      <c r="A126" s="114"/>
      <c r="B126" s="115"/>
      <c r="C126" s="115"/>
      <c r="D126" s="115"/>
      <c r="E126" s="115"/>
      <c r="F126" s="115"/>
      <c r="G126" s="115"/>
      <c r="H126" s="115"/>
      <c r="I126" s="115"/>
      <c r="J126" s="116"/>
      <c r="K126" s="116"/>
      <c r="L126" s="114"/>
      <c r="M126" s="114"/>
      <c r="N126" s="114"/>
      <c r="O126" s="114"/>
      <c r="P126" s="114"/>
      <c r="Q126" s="114"/>
      <c r="R126" s="114"/>
      <c r="S126" s="114"/>
      <c r="T126" s="114"/>
      <c r="U126" s="114"/>
      <c r="V126" s="114"/>
      <c r="W126" s="114"/>
      <c r="X126" s="114"/>
      <c r="Y126" s="112"/>
      <c r="AD126" s="111"/>
    </row>
    <row r="127" spans="1:32" ht="19.5" x14ac:dyDescent="0.45">
      <c r="A127" s="117"/>
      <c r="B127" s="118"/>
      <c r="C127" s="118"/>
      <c r="D127" s="118"/>
      <c r="E127" s="118"/>
      <c r="F127" s="118"/>
      <c r="G127" s="118"/>
      <c r="H127" s="118"/>
      <c r="I127" s="118"/>
      <c r="J127" s="119"/>
      <c r="K127" s="281" t="s">
        <v>119</v>
      </c>
      <c r="L127" s="282"/>
      <c r="M127" s="282"/>
      <c r="N127" s="282"/>
      <c r="O127" s="282"/>
      <c r="P127" s="282"/>
      <c r="Q127" s="282"/>
      <c r="R127" s="282"/>
      <c r="S127" s="282"/>
      <c r="T127" s="282"/>
      <c r="U127" s="282"/>
      <c r="V127" s="283"/>
      <c r="W127" s="284" t="s">
        <v>120</v>
      </c>
      <c r="X127" s="263" t="s">
        <v>121</v>
      </c>
      <c r="Y127" s="263" t="s">
        <v>122</v>
      </c>
      <c r="Z127" s="263" t="s">
        <v>123</v>
      </c>
      <c r="AA127" s="266" t="s">
        <v>124</v>
      </c>
      <c r="AB127" s="269" t="s">
        <v>156</v>
      </c>
      <c r="AC127" s="272" t="s">
        <v>125</v>
      </c>
      <c r="AD127" s="275" t="s">
        <v>126</v>
      </c>
      <c r="AE127" s="242" t="s">
        <v>127</v>
      </c>
      <c r="AF127" s="245" t="s">
        <v>128</v>
      </c>
    </row>
    <row r="128" spans="1:32" ht="18.75" x14ac:dyDescent="0.45">
      <c r="A128" s="291" t="s">
        <v>110</v>
      </c>
      <c r="B128" s="256" t="s">
        <v>129</v>
      </c>
      <c r="C128" s="251" t="s">
        <v>130</v>
      </c>
      <c r="D128" s="252" t="s">
        <v>111</v>
      </c>
      <c r="E128" s="254" t="s">
        <v>157</v>
      </c>
      <c r="F128" s="255"/>
      <c r="G128" s="256"/>
      <c r="H128" s="251" t="s">
        <v>131</v>
      </c>
      <c r="I128" s="251" t="s">
        <v>132</v>
      </c>
      <c r="J128" s="260" t="s">
        <v>133</v>
      </c>
      <c r="K128" s="287" t="s">
        <v>110</v>
      </c>
      <c r="L128" s="226" t="s">
        <v>134</v>
      </c>
      <c r="M128" s="226" t="s">
        <v>135</v>
      </c>
      <c r="N128" s="226" t="s">
        <v>111</v>
      </c>
      <c r="O128" s="226" t="s">
        <v>112</v>
      </c>
      <c r="P128" s="226" t="s">
        <v>136</v>
      </c>
      <c r="Q128" s="226" t="s">
        <v>137</v>
      </c>
      <c r="R128" s="229" t="s">
        <v>138</v>
      </c>
      <c r="S128" s="232" t="s">
        <v>113</v>
      </c>
      <c r="T128" s="233"/>
      <c r="U128" s="234"/>
      <c r="V128" s="226" t="s">
        <v>139</v>
      </c>
      <c r="W128" s="285"/>
      <c r="X128" s="264"/>
      <c r="Y128" s="264"/>
      <c r="Z128" s="264"/>
      <c r="AA128" s="267"/>
      <c r="AB128" s="270"/>
      <c r="AC128" s="273"/>
      <c r="AD128" s="276"/>
      <c r="AE128" s="243"/>
      <c r="AF128" s="246"/>
    </row>
    <row r="129" spans="1:32" ht="14.25" customHeight="1" x14ac:dyDescent="0.4">
      <c r="A129" s="291"/>
      <c r="B129" s="292"/>
      <c r="C129" s="252"/>
      <c r="D129" s="252"/>
      <c r="E129" s="257"/>
      <c r="F129" s="258"/>
      <c r="G129" s="259"/>
      <c r="H129" s="252"/>
      <c r="I129" s="252"/>
      <c r="J129" s="261"/>
      <c r="K129" s="288"/>
      <c r="L129" s="227"/>
      <c r="M129" s="227"/>
      <c r="N129" s="227"/>
      <c r="O129" s="227"/>
      <c r="P129" s="227"/>
      <c r="Q129" s="227"/>
      <c r="R129" s="230"/>
      <c r="S129" s="227" t="s">
        <v>140</v>
      </c>
      <c r="T129" s="235" t="s">
        <v>141</v>
      </c>
      <c r="U129" s="237" t="s">
        <v>142</v>
      </c>
      <c r="V129" s="227"/>
      <c r="W129" s="285"/>
      <c r="X129" s="264"/>
      <c r="Y129" s="264"/>
      <c r="Z129" s="264"/>
      <c r="AA129" s="267"/>
      <c r="AB129" s="270"/>
      <c r="AC129" s="273"/>
      <c r="AD129" s="276"/>
      <c r="AE129" s="243"/>
      <c r="AF129" s="246"/>
    </row>
    <row r="130" spans="1:32" ht="14.25" customHeight="1" x14ac:dyDescent="0.4">
      <c r="A130" s="291"/>
      <c r="B130" s="292"/>
      <c r="C130" s="252"/>
      <c r="D130" s="252"/>
      <c r="E130" s="290" t="s">
        <v>114</v>
      </c>
      <c r="F130" s="290" t="s">
        <v>158</v>
      </c>
      <c r="G130" s="290" t="s">
        <v>115</v>
      </c>
      <c r="H130" s="252"/>
      <c r="I130" s="252"/>
      <c r="J130" s="261"/>
      <c r="K130" s="288"/>
      <c r="L130" s="227"/>
      <c r="M130" s="227"/>
      <c r="N130" s="227"/>
      <c r="O130" s="227"/>
      <c r="P130" s="227"/>
      <c r="Q130" s="227"/>
      <c r="R130" s="230"/>
      <c r="S130" s="227"/>
      <c r="T130" s="235"/>
      <c r="U130" s="238"/>
      <c r="V130" s="227"/>
      <c r="W130" s="285"/>
      <c r="X130" s="264"/>
      <c r="Y130" s="264"/>
      <c r="Z130" s="264"/>
      <c r="AA130" s="267"/>
      <c r="AB130" s="270"/>
      <c r="AC130" s="273"/>
      <c r="AD130" s="276"/>
      <c r="AE130" s="243"/>
      <c r="AF130" s="246"/>
    </row>
    <row r="131" spans="1:32" ht="14.25" customHeight="1" x14ac:dyDescent="0.4">
      <c r="A131" s="291"/>
      <c r="B131" s="292"/>
      <c r="C131" s="252"/>
      <c r="D131" s="252"/>
      <c r="E131" s="252"/>
      <c r="F131" s="252"/>
      <c r="G131" s="252"/>
      <c r="H131" s="252"/>
      <c r="I131" s="252"/>
      <c r="J131" s="261"/>
      <c r="K131" s="288"/>
      <c r="L131" s="227"/>
      <c r="M131" s="227"/>
      <c r="N131" s="227"/>
      <c r="O131" s="227"/>
      <c r="P131" s="227"/>
      <c r="Q131" s="227"/>
      <c r="R131" s="230"/>
      <c r="S131" s="227"/>
      <c r="T131" s="235"/>
      <c r="U131" s="238"/>
      <c r="V131" s="227"/>
      <c r="W131" s="285"/>
      <c r="X131" s="264"/>
      <c r="Y131" s="264"/>
      <c r="Z131" s="264"/>
      <c r="AA131" s="267"/>
      <c r="AB131" s="270"/>
      <c r="AC131" s="273"/>
      <c r="AD131" s="276"/>
      <c r="AE131" s="243"/>
      <c r="AF131" s="246"/>
    </row>
    <row r="132" spans="1:32" ht="14.25" customHeight="1" x14ac:dyDescent="0.4">
      <c r="A132" s="291"/>
      <c r="B132" s="259"/>
      <c r="C132" s="253"/>
      <c r="D132" s="253"/>
      <c r="E132" s="253"/>
      <c r="F132" s="253"/>
      <c r="G132" s="253"/>
      <c r="H132" s="253"/>
      <c r="I132" s="253"/>
      <c r="J132" s="262"/>
      <c r="K132" s="289"/>
      <c r="L132" s="228"/>
      <c r="M132" s="228"/>
      <c r="N132" s="228"/>
      <c r="O132" s="228"/>
      <c r="P132" s="228"/>
      <c r="Q132" s="228"/>
      <c r="R132" s="231"/>
      <c r="S132" s="228"/>
      <c r="T132" s="236"/>
      <c r="U132" s="239"/>
      <c r="V132" s="228"/>
      <c r="W132" s="286"/>
      <c r="X132" s="265"/>
      <c r="Y132" s="265"/>
      <c r="Z132" s="265"/>
      <c r="AA132" s="268"/>
      <c r="AB132" s="271"/>
      <c r="AC132" s="274"/>
      <c r="AD132" s="277"/>
      <c r="AE132" s="244"/>
      <c r="AF132" s="247"/>
    </row>
    <row r="133" spans="1:32" ht="24" x14ac:dyDescent="0.55000000000000004">
      <c r="A133" s="79">
        <v>6</v>
      </c>
      <c r="B133" s="79" t="s">
        <v>143</v>
      </c>
      <c r="C133" s="79">
        <v>30395</v>
      </c>
      <c r="D133" s="79">
        <v>1</v>
      </c>
      <c r="E133" s="121" t="s">
        <v>162</v>
      </c>
      <c r="F133" s="121" t="s">
        <v>162</v>
      </c>
      <c r="G133" s="79">
        <v>149.69999999999999</v>
      </c>
      <c r="H133" s="79">
        <v>149.69999999999999</v>
      </c>
      <c r="I133" s="79">
        <v>0</v>
      </c>
      <c r="J133" s="122">
        <f t="shared" ref="J133:J143" si="44">H133*I133</f>
        <v>0</v>
      </c>
      <c r="K133" s="79"/>
      <c r="L133" s="79"/>
      <c r="M133" s="79"/>
      <c r="N133" s="79"/>
      <c r="O133" s="79"/>
      <c r="P133" s="79"/>
      <c r="Q133" s="79"/>
      <c r="R133" s="123">
        <f t="shared" ref="R133:R143" si="45">O133*Q133</f>
        <v>0</v>
      </c>
      <c r="S133" s="79"/>
      <c r="T133" s="79"/>
      <c r="U133" s="123">
        <f t="shared" ref="U133:U142" si="46">R133*T133/100</f>
        <v>0</v>
      </c>
      <c r="V133" s="123">
        <f t="shared" ref="V133:V143" si="47">R133-U133</f>
        <v>0</v>
      </c>
      <c r="W133" s="123">
        <f t="shared" ref="W133:W143" si="48">J133+V133</f>
        <v>0</v>
      </c>
      <c r="X133" s="123">
        <f t="shared" ref="X133:X143" si="49">W133</f>
        <v>0</v>
      </c>
      <c r="Y133" s="79"/>
      <c r="Z133" s="123">
        <f t="shared" ref="Z133:Z143" si="50">X133</f>
        <v>0</v>
      </c>
      <c r="AA133" s="124">
        <v>0.3</v>
      </c>
      <c r="AB133" s="125"/>
      <c r="AC133" s="32" t="s">
        <v>207</v>
      </c>
      <c r="AD133" s="126" t="s">
        <v>208</v>
      </c>
      <c r="AE133" s="30"/>
      <c r="AF133" s="127"/>
    </row>
    <row r="134" spans="1:32" ht="24" x14ac:dyDescent="0.55000000000000004">
      <c r="A134" s="79">
        <v>7</v>
      </c>
      <c r="B134" s="79" t="s">
        <v>143</v>
      </c>
      <c r="C134" s="79">
        <v>32165</v>
      </c>
      <c r="D134" s="79">
        <v>1</v>
      </c>
      <c r="E134" s="121" t="s">
        <v>162</v>
      </c>
      <c r="F134" s="121" t="s">
        <v>162</v>
      </c>
      <c r="G134" s="79">
        <v>80</v>
      </c>
      <c r="H134" s="79">
        <v>80</v>
      </c>
      <c r="I134" s="79"/>
      <c r="J134" s="122"/>
      <c r="K134" s="79"/>
      <c r="L134" s="79"/>
      <c r="M134" s="79"/>
      <c r="N134" s="79"/>
      <c r="O134" s="79"/>
      <c r="P134" s="79"/>
      <c r="Q134" s="79"/>
      <c r="R134" s="123">
        <f t="shared" si="45"/>
        <v>0</v>
      </c>
      <c r="S134" s="79"/>
      <c r="T134" s="79"/>
      <c r="U134" s="123">
        <f t="shared" si="46"/>
        <v>0</v>
      </c>
      <c r="V134" s="123">
        <f t="shared" si="47"/>
        <v>0</v>
      </c>
      <c r="W134" s="123">
        <f t="shared" si="48"/>
        <v>0</v>
      </c>
      <c r="X134" s="123">
        <f t="shared" si="49"/>
        <v>0</v>
      </c>
      <c r="Y134" s="79"/>
      <c r="Z134" s="123">
        <f t="shared" si="50"/>
        <v>0</v>
      </c>
      <c r="AA134" s="124">
        <v>0.3</v>
      </c>
      <c r="AB134" s="125"/>
      <c r="AC134" s="32"/>
      <c r="AD134" s="127"/>
      <c r="AE134" s="30"/>
      <c r="AF134" s="127"/>
    </row>
    <row r="135" spans="1:32" ht="24" x14ac:dyDescent="0.55000000000000004">
      <c r="A135" s="79">
        <v>8</v>
      </c>
      <c r="B135" s="79" t="s">
        <v>143</v>
      </c>
      <c r="C135" s="79">
        <v>28252</v>
      </c>
      <c r="D135" s="79">
        <v>3</v>
      </c>
      <c r="E135" s="121" t="s">
        <v>162</v>
      </c>
      <c r="F135" s="121" t="s">
        <v>162</v>
      </c>
      <c r="G135" s="79">
        <v>10</v>
      </c>
      <c r="H135" s="79">
        <v>10</v>
      </c>
      <c r="I135" s="79">
        <v>1500</v>
      </c>
      <c r="J135" s="122">
        <f t="shared" si="44"/>
        <v>15000</v>
      </c>
      <c r="K135" s="79">
        <v>1</v>
      </c>
      <c r="L135" s="79" t="s">
        <v>200</v>
      </c>
      <c r="M135" s="79" t="s">
        <v>146</v>
      </c>
      <c r="N135" s="79" t="s">
        <v>201</v>
      </c>
      <c r="O135" s="79">
        <v>40</v>
      </c>
      <c r="P135" s="79">
        <v>100</v>
      </c>
      <c r="Q135" s="79">
        <v>6650</v>
      </c>
      <c r="R135" s="123">
        <f t="shared" si="45"/>
        <v>266000</v>
      </c>
      <c r="S135" s="79">
        <v>10</v>
      </c>
      <c r="T135" s="79">
        <v>10</v>
      </c>
      <c r="U135" s="123">
        <f t="shared" si="46"/>
        <v>26600</v>
      </c>
      <c r="V135" s="123">
        <f t="shared" si="47"/>
        <v>239400</v>
      </c>
      <c r="W135" s="123">
        <f t="shared" si="48"/>
        <v>254400</v>
      </c>
      <c r="X135" s="123">
        <f t="shared" si="49"/>
        <v>254400</v>
      </c>
      <c r="Y135" s="79"/>
      <c r="Z135" s="123">
        <f t="shared" si="50"/>
        <v>254400</v>
      </c>
      <c r="AA135" s="124">
        <v>0.3</v>
      </c>
      <c r="AB135" s="125">
        <v>763.2</v>
      </c>
      <c r="AC135" s="32"/>
      <c r="AD135" s="127"/>
      <c r="AE135" s="30"/>
      <c r="AF135" s="127"/>
    </row>
    <row r="136" spans="1:32" ht="24" x14ac:dyDescent="0.55000000000000004">
      <c r="A136" s="79"/>
      <c r="B136" s="79"/>
      <c r="C136" s="79"/>
      <c r="D136" s="79">
        <v>3</v>
      </c>
      <c r="E136" s="121" t="s">
        <v>162</v>
      </c>
      <c r="F136" s="121" t="s">
        <v>162</v>
      </c>
      <c r="G136" s="79">
        <v>26</v>
      </c>
      <c r="H136" s="79">
        <v>26</v>
      </c>
      <c r="I136" s="79">
        <v>1500</v>
      </c>
      <c r="J136" s="122">
        <f t="shared" si="44"/>
        <v>39000</v>
      </c>
      <c r="K136" s="79"/>
      <c r="L136" s="79"/>
      <c r="M136" s="79"/>
      <c r="N136" s="79"/>
      <c r="O136" s="79"/>
      <c r="P136" s="79"/>
      <c r="Q136" s="79"/>
      <c r="R136" s="123">
        <f t="shared" si="45"/>
        <v>0</v>
      </c>
      <c r="S136" s="79"/>
      <c r="T136" s="79"/>
      <c r="U136" s="123"/>
      <c r="V136" s="123">
        <f t="shared" si="47"/>
        <v>0</v>
      </c>
      <c r="W136" s="123">
        <f t="shared" si="48"/>
        <v>39000</v>
      </c>
      <c r="X136" s="123">
        <f t="shared" si="49"/>
        <v>39000</v>
      </c>
      <c r="Y136" s="79"/>
      <c r="Z136" s="123">
        <f t="shared" si="50"/>
        <v>39000</v>
      </c>
      <c r="AA136" s="124">
        <v>0.3</v>
      </c>
      <c r="AB136" s="125">
        <v>117</v>
      </c>
      <c r="AC136" s="32"/>
      <c r="AD136" s="127"/>
      <c r="AE136" s="30"/>
      <c r="AF136" s="127"/>
    </row>
    <row r="137" spans="1:32" ht="24" x14ac:dyDescent="0.55000000000000004">
      <c r="A137" s="79">
        <v>9</v>
      </c>
      <c r="B137" s="79" t="s">
        <v>143</v>
      </c>
      <c r="C137" s="79">
        <v>28258</v>
      </c>
      <c r="D137" s="79">
        <v>3</v>
      </c>
      <c r="E137" s="121" t="s">
        <v>162</v>
      </c>
      <c r="F137" s="121" t="s">
        <v>162</v>
      </c>
      <c r="G137" s="79">
        <v>10</v>
      </c>
      <c r="H137" s="79">
        <v>10</v>
      </c>
      <c r="I137" s="79">
        <v>1500</v>
      </c>
      <c r="J137" s="122">
        <f t="shared" si="44"/>
        <v>15000</v>
      </c>
      <c r="K137" s="79">
        <v>1</v>
      </c>
      <c r="L137" s="79" t="s">
        <v>200</v>
      </c>
      <c r="M137" s="79" t="s">
        <v>146</v>
      </c>
      <c r="N137" s="79" t="s">
        <v>201</v>
      </c>
      <c r="O137" s="79">
        <v>40</v>
      </c>
      <c r="P137" s="79">
        <v>100</v>
      </c>
      <c r="Q137" s="79">
        <v>6650</v>
      </c>
      <c r="R137" s="123">
        <f t="shared" si="45"/>
        <v>266000</v>
      </c>
      <c r="S137" s="79">
        <v>10</v>
      </c>
      <c r="T137" s="79">
        <v>10</v>
      </c>
      <c r="U137" s="123">
        <f t="shared" si="46"/>
        <v>26600</v>
      </c>
      <c r="V137" s="123">
        <f t="shared" si="47"/>
        <v>239400</v>
      </c>
      <c r="W137" s="123">
        <f t="shared" si="48"/>
        <v>254400</v>
      </c>
      <c r="X137" s="123">
        <f t="shared" si="49"/>
        <v>254400</v>
      </c>
      <c r="Y137" s="79"/>
      <c r="Z137" s="123">
        <f t="shared" si="50"/>
        <v>254400</v>
      </c>
      <c r="AA137" s="124">
        <v>0.3</v>
      </c>
      <c r="AB137" s="125">
        <v>763.2</v>
      </c>
      <c r="AC137" s="32"/>
      <c r="AD137" s="127"/>
      <c r="AE137" s="30"/>
      <c r="AF137" s="127"/>
    </row>
    <row r="138" spans="1:32" ht="24" x14ac:dyDescent="0.55000000000000004">
      <c r="A138" s="79"/>
      <c r="B138" s="79"/>
      <c r="C138" s="79"/>
      <c r="D138" s="79">
        <v>3</v>
      </c>
      <c r="E138" s="121" t="s">
        <v>162</v>
      </c>
      <c r="F138" s="121" t="s">
        <v>162</v>
      </c>
      <c r="G138" s="79">
        <v>27</v>
      </c>
      <c r="H138" s="79">
        <v>27</v>
      </c>
      <c r="I138" s="79">
        <v>1500</v>
      </c>
      <c r="J138" s="122">
        <f t="shared" si="44"/>
        <v>40500</v>
      </c>
      <c r="K138" s="79"/>
      <c r="L138" s="79"/>
      <c r="M138" s="79"/>
      <c r="N138" s="79"/>
      <c r="O138" s="79"/>
      <c r="P138" s="79"/>
      <c r="Q138" s="79"/>
      <c r="R138" s="123">
        <f t="shared" si="45"/>
        <v>0</v>
      </c>
      <c r="S138" s="79"/>
      <c r="T138" s="79"/>
      <c r="U138" s="123">
        <f t="shared" si="46"/>
        <v>0</v>
      </c>
      <c r="V138" s="123">
        <f t="shared" si="47"/>
        <v>0</v>
      </c>
      <c r="W138" s="123">
        <f t="shared" si="48"/>
        <v>40500</v>
      </c>
      <c r="X138" s="123">
        <f t="shared" si="49"/>
        <v>40500</v>
      </c>
      <c r="Y138" s="79"/>
      <c r="Z138" s="123">
        <f t="shared" si="50"/>
        <v>40500</v>
      </c>
      <c r="AA138" s="124">
        <v>0.3</v>
      </c>
      <c r="AB138" s="125">
        <v>121.5</v>
      </c>
      <c r="AC138" s="32"/>
      <c r="AD138" s="127"/>
      <c r="AE138" s="30"/>
      <c r="AF138" s="127"/>
    </row>
    <row r="139" spans="1:32" ht="24" x14ac:dyDescent="0.55000000000000004">
      <c r="A139" s="79">
        <v>10</v>
      </c>
      <c r="B139" s="79" t="s">
        <v>143</v>
      </c>
      <c r="C139" s="79">
        <v>28259</v>
      </c>
      <c r="D139" s="79">
        <v>3</v>
      </c>
      <c r="E139" s="121" t="s">
        <v>162</v>
      </c>
      <c r="F139" s="121" t="s">
        <v>162</v>
      </c>
      <c r="G139" s="79">
        <v>10</v>
      </c>
      <c r="H139" s="79">
        <v>10</v>
      </c>
      <c r="I139" s="79">
        <v>1500</v>
      </c>
      <c r="J139" s="122">
        <f t="shared" si="44"/>
        <v>15000</v>
      </c>
      <c r="K139" s="79">
        <v>1</v>
      </c>
      <c r="L139" s="79" t="s">
        <v>200</v>
      </c>
      <c r="M139" s="79" t="s">
        <v>146</v>
      </c>
      <c r="N139" s="79" t="s">
        <v>201</v>
      </c>
      <c r="O139" s="79">
        <v>40</v>
      </c>
      <c r="P139" s="79">
        <v>100</v>
      </c>
      <c r="Q139" s="79">
        <v>6650</v>
      </c>
      <c r="R139" s="123">
        <f t="shared" si="45"/>
        <v>266000</v>
      </c>
      <c r="S139" s="79">
        <v>10</v>
      </c>
      <c r="T139" s="79">
        <v>10</v>
      </c>
      <c r="U139" s="123">
        <f t="shared" si="46"/>
        <v>26600</v>
      </c>
      <c r="V139" s="123">
        <f t="shared" si="47"/>
        <v>239400</v>
      </c>
      <c r="W139" s="123">
        <f t="shared" si="48"/>
        <v>254400</v>
      </c>
      <c r="X139" s="123">
        <f t="shared" si="49"/>
        <v>254400</v>
      </c>
      <c r="Y139" s="79"/>
      <c r="Z139" s="123">
        <f t="shared" si="50"/>
        <v>254400</v>
      </c>
      <c r="AA139" s="124">
        <v>0.3</v>
      </c>
      <c r="AB139" s="125">
        <v>763.2</v>
      </c>
      <c r="AC139" s="32"/>
      <c r="AD139" s="127"/>
      <c r="AE139" s="30"/>
      <c r="AF139" s="127"/>
    </row>
    <row r="140" spans="1:32" ht="24" x14ac:dyDescent="0.55000000000000004">
      <c r="A140" s="79"/>
      <c r="B140" s="79"/>
      <c r="C140" s="79"/>
      <c r="D140" s="79">
        <v>3</v>
      </c>
      <c r="E140" s="121" t="s">
        <v>162</v>
      </c>
      <c r="F140" s="121" t="s">
        <v>162</v>
      </c>
      <c r="G140" s="79">
        <v>27</v>
      </c>
      <c r="H140" s="79">
        <v>27</v>
      </c>
      <c r="I140" s="79">
        <v>1500</v>
      </c>
      <c r="J140" s="122">
        <f t="shared" si="44"/>
        <v>40500</v>
      </c>
      <c r="K140" s="79"/>
      <c r="L140" s="79"/>
      <c r="M140" s="79"/>
      <c r="N140" s="79"/>
      <c r="O140" s="79"/>
      <c r="P140" s="79"/>
      <c r="Q140" s="79"/>
      <c r="R140" s="123">
        <f t="shared" si="45"/>
        <v>0</v>
      </c>
      <c r="S140" s="79"/>
      <c r="T140" s="79"/>
      <c r="U140" s="123"/>
      <c r="V140" s="123">
        <f t="shared" si="47"/>
        <v>0</v>
      </c>
      <c r="W140" s="123">
        <f t="shared" si="48"/>
        <v>40500</v>
      </c>
      <c r="X140" s="123">
        <f t="shared" si="49"/>
        <v>40500</v>
      </c>
      <c r="Y140" s="79"/>
      <c r="Z140" s="123">
        <f t="shared" si="50"/>
        <v>40500</v>
      </c>
      <c r="AA140" s="124">
        <v>0.3</v>
      </c>
      <c r="AB140" s="125">
        <v>121.5</v>
      </c>
      <c r="AC140" s="127"/>
      <c r="AD140" s="127"/>
      <c r="AE140" s="30"/>
      <c r="AF140" s="127"/>
    </row>
    <row r="141" spans="1:32" ht="24" x14ac:dyDescent="0.55000000000000004">
      <c r="A141" s="79">
        <v>11</v>
      </c>
      <c r="B141" s="79" t="s">
        <v>143</v>
      </c>
      <c r="C141" s="79">
        <v>28260</v>
      </c>
      <c r="D141" s="79">
        <v>3</v>
      </c>
      <c r="E141" s="121" t="s">
        <v>162</v>
      </c>
      <c r="F141" s="121" t="s">
        <v>162</v>
      </c>
      <c r="G141" s="79">
        <v>10</v>
      </c>
      <c r="H141" s="79">
        <v>10</v>
      </c>
      <c r="I141" s="79">
        <v>1500</v>
      </c>
      <c r="J141" s="122">
        <f t="shared" si="44"/>
        <v>15000</v>
      </c>
      <c r="K141" s="79">
        <v>1</v>
      </c>
      <c r="L141" s="79" t="s">
        <v>200</v>
      </c>
      <c r="M141" s="79" t="s">
        <v>146</v>
      </c>
      <c r="N141" s="79" t="s">
        <v>201</v>
      </c>
      <c r="O141" s="79">
        <v>40</v>
      </c>
      <c r="P141" s="79">
        <v>100</v>
      </c>
      <c r="Q141" s="79">
        <v>6650</v>
      </c>
      <c r="R141" s="123">
        <f t="shared" si="45"/>
        <v>266000</v>
      </c>
      <c r="S141" s="79">
        <v>10</v>
      </c>
      <c r="T141" s="79">
        <v>10</v>
      </c>
      <c r="U141" s="123">
        <f t="shared" si="46"/>
        <v>26600</v>
      </c>
      <c r="V141" s="123">
        <f t="shared" si="47"/>
        <v>239400</v>
      </c>
      <c r="W141" s="123">
        <f t="shared" si="48"/>
        <v>254400</v>
      </c>
      <c r="X141" s="123">
        <f t="shared" si="49"/>
        <v>254400</v>
      </c>
      <c r="Y141" s="79"/>
      <c r="Z141" s="123">
        <f t="shared" si="50"/>
        <v>254400</v>
      </c>
      <c r="AA141" s="124">
        <v>0.3</v>
      </c>
      <c r="AB141" s="125">
        <v>763.2</v>
      </c>
      <c r="AC141" s="127"/>
      <c r="AD141" s="127"/>
      <c r="AE141" s="30"/>
      <c r="AF141" s="127"/>
    </row>
    <row r="142" spans="1:32" ht="24" x14ac:dyDescent="0.55000000000000004">
      <c r="A142" s="79"/>
      <c r="B142" s="79"/>
      <c r="C142" s="79"/>
      <c r="D142" s="79">
        <v>3</v>
      </c>
      <c r="E142" s="121" t="s">
        <v>162</v>
      </c>
      <c r="F142" s="121" t="s">
        <v>162</v>
      </c>
      <c r="G142" s="79">
        <v>10</v>
      </c>
      <c r="H142" s="79">
        <v>10</v>
      </c>
      <c r="I142" s="79">
        <v>1500</v>
      </c>
      <c r="J142" s="122">
        <f t="shared" si="44"/>
        <v>15000</v>
      </c>
      <c r="K142" s="79">
        <v>2</v>
      </c>
      <c r="L142" s="79" t="s">
        <v>204</v>
      </c>
      <c r="M142" s="79" t="s">
        <v>146</v>
      </c>
      <c r="N142" s="79" t="s">
        <v>201</v>
      </c>
      <c r="O142" s="79">
        <v>40</v>
      </c>
      <c r="P142" s="79">
        <v>100</v>
      </c>
      <c r="Q142" s="79">
        <v>6650</v>
      </c>
      <c r="R142" s="123">
        <f t="shared" si="45"/>
        <v>266000</v>
      </c>
      <c r="S142" s="79">
        <v>10</v>
      </c>
      <c r="T142" s="79">
        <v>10</v>
      </c>
      <c r="U142" s="123">
        <f t="shared" si="46"/>
        <v>26600</v>
      </c>
      <c r="V142" s="123">
        <f t="shared" si="47"/>
        <v>239400</v>
      </c>
      <c r="W142" s="123">
        <f t="shared" si="48"/>
        <v>254400</v>
      </c>
      <c r="X142" s="123">
        <f t="shared" si="49"/>
        <v>254400</v>
      </c>
      <c r="Y142" s="79"/>
      <c r="Z142" s="123">
        <f t="shared" si="50"/>
        <v>254400</v>
      </c>
      <c r="AA142" s="124">
        <v>0.3</v>
      </c>
      <c r="AB142" s="125">
        <v>763.2</v>
      </c>
      <c r="AC142" s="127"/>
      <c r="AD142" s="127"/>
      <c r="AE142" s="30"/>
      <c r="AF142" s="127"/>
    </row>
    <row r="143" spans="1:32" ht="24" x14ac:dyDescent="0.55000000000000004">
      <c r="A143" s="79"/>
      <c r="B143" s="79"/>
      <c r="C143" s="79"/>
      <c r="D143" s="79">
        <v>3</v>
      </c>
      <c r="E143" s="121" t="s">
        <v>162</v>
      </c>
      <c r="F143" s="121" t="s">
        <v>162</v>
      </c>
      <c r="G143" s="141" t="s">
        <v>510</v>
      </c>
      <c r="H143" s="141" t="s">
        <v>510</v>
      </c>
      <c r="I143" s="79">
        <v>1500</v>
      </c>
      <c r="J143" s="122">
        <f t="shared" si="44"/>
        <v>25500</v>
      </c>
      <c r="K143" s="79"/>
      <c r="L143" s="79"/>
      <c r="M143" s="79"/>
      <c r="N143" s="79"/>
      <c r="O143" s="79"/>
      <c r="P143" s="79"/>
      <c r="Q143" s="79"/>
      <c r="R143" s="123">
        <f t="shared" si="45"/>
        <v>0</v>
      </c>
      <c r="S143" s="79"/>
      <c r="T143" s="79"/>
      <c r="U143" s="123"/>
      <c r="V143" s="123">
        <f t="shared" si="47"/>
        <v>0</v>
      </c>
      <c r="W143" s="123">
        <f t="shared" si="48"/>
        <v>25500</v>
      </c>
      <c r="X143" s="123">
        <f t="shared" si="49"/>
        <v>25500</v>
      </c>
      <c r="Y143" s="79"/>
      <c r="Z143" s="123">
        <f t="shared" si="50"/>
        <v>25500</v>
      </c>
      <c r="AA143" s="124">
        <v>0.3</v>
      </c>
      <c r="AB143" s="128">
        <v>76.5</v>
      </c>
      <c r="AC143" s="127"/>
      <c r="AD143" s="127"/>
      <c r="AE143" s="127"/>
      <c r="AF143" s="127"/>
    </row>
    <row r="144" spans="1:32" ht="24" x14ac:dyDescent="0.55000000000000004">
      <c r="A144" s="32"/>
      <c r="B144" s="32"/>
      <c r="C144" s="32"/>
      <c r="D144" s="32"/>
      <c r="E144" s="127"/>
      <c r="F144" s="127"/>
      <c r="G144" s="142"/>
      <c r="H144" s="142"/>
      <c r="I144" s="32"/>
      <c r="J144" s="58"/>
      <c r="K144" s="32"/>
      <c r="L144" s="32"/>
      <c r="M144" s="32"/>
      <c r="N144" s="32"/>
      <c r="O144" s="32"/>
      <c r="P144" s="32"/>
      <c r="Q144" s="32"/>
      <c r="R144" s="50"/>
      <c r="S144" s="32"/>
      <c r="T144" s="32"/>
      <c r="U144" s="50"/>
      <c r="V144" s="50"/>
      <c r="W144" s="50"/>
      <c r="X144" s="50"/>
      <c r="Y144" s="32"/>
      <c r="Z144" s="50"/>
      <c r="AA144" s="38"/>
      <c r="AB144" s="131"/>
      <c r="AC144" s="127"/>
      <c r="AD144" s="127"/>
      <c r="AE144" s="127"/>
      <c r="AF144" s="127"/>
    </row>
    <row r="145" spans="1:32" s="134" customFormat="1" ht="21.75" x14ac:dyDescent="0.5">
      <c r="A145" s="133" t="s">
        <v>490</v>
      </c>
      <c r="Z145" s="135" t="s">
        <v>167</v>
      </c>
      <c r="AA145" s="136"/>
      <c r="AB145" s="137">
        <f>SUM(AB133:AB143)</f>
        <v>4252.5</v>
      </c>
    </row>
    <row r="146" spans="1:32" s="134" customFormat="1" ht="21.75" x14ac:dyDescent="0.5">
      <c r="A146" s="133" t="s">
        <v>491</v>
      </c>
      <c r="Z146" s="135" t="s">
        <v>168</v>
      </c>
      <c r="AA146" s="136"/>
      <c r="AB146" s="137">
        <v>3827.25</v>
      </c>
    </row>
    <row r="147" spans="1:32" s="134" customFormat="1" ht="19.5" customHeight="1" x14ac:dyDescent="0.5">
      <c r="A147" s="133" t="s">
        <v>492</v>
      </c>
      <c r="Z147" s="138" t="s">
        <v>169</v>
      </c>
      <c r="AA147" s="139"/>
      <c r="AB147" s="137">
        <v>425.25</v>
      </c>
    </row>
    <row r="148" spans="1:32" s="134" customFormat="1" ht="21" customHeight="1" x14ac:dyDescent="0.5">
      <c r="A148" s="133" t="s">
        <v>493</v>
      </c>
    </row>
    <row r="149" spans="1:32" s="134" customFormat="1" ht="22.5" customHeight="1" x14ac:dyDescent="0.5">
      <c r="A149" s="133" t="s">
        <v>494</v>
      </c>
    </row>
    <row r="150" spans="1:32" s="134" customFormat="1" ht="22.5" customHeight="1" x14ac:dyDescent="0.5">
      <c r="A150" s="133" t="s">
        <v>495</v>
      </c>
    </row>
    <row r="152" spans="1:32" ht="24" x14ac:dyDescent="0.55000000000000004">
      <c r="A152" s="113" t="s">
        <v>511</v>
      </c>
      <c r="B152" s="114"/>
      <c r="C152" s="114"/>
      <c r="D152" s="114"/>
      <c r="E152" s="114"/>
      <c r="F152" s="114"/>
      <c r="G152" s="114"/>
      <c r="H152" s="114"/>
      <c r="I152" s="114"/>
      <c r="J152" s="114"/>
      <c r="K152" s="114"/>
      <c r="L152" s="114"/>
      <c r="M152" s="114"/>
      <c r="N152" s="114"/>
      <c r="O152" s="114"/>
      <c r="P152" s="114"/>
      <c r="Q152" s="114"/>
      <c r="R152" s="114"/>
      <c r="S152" s="114"/>
      <c r="T152" s="114"/>
      <c r="U152" s="114"/>
      <c r="V152" s="114"/>
      <c r="W152" s="114"/>
      <c r="X152" s="114"/>
      <c r="Y152" s="112"/>
    </row>
    <row r="153" spans="1:32" ht="24" x14ac:dyDescent="0.55000000000000004">
      <c r="A153" s="114"/>
      <c r="B153" s="293" t="s">
        <v>154</v>
      </c>
      <c r="C153" s="293"/>
      <c r="D153" s="293"/>
      <c r="E153" s="293"/>
      <c r="F153" s="293"/>
      <c r="G153" s="293"/>
      <c r="H153" s="293"/>
      <c r="I153" s="293"/>
      <c r="J153" s="294" t="s">
        <v>509</v>
      </c>
      <c r="K153" s="294"/>
      <c r="L153" s="294"/>
      <c r="M153" s="294"/>
      <c r="N153" s="294"/>
      <c r="O153" s="294"/>
      <c r="P153" s="114"/>
      <c r="Q153" s="114"/>
      <c r="R153" s="114"/>
      <c r="S153" s="114"/>
      <c r="T153" s="114"/>
      <c r="U153" s="114"/>
      <c r="V153" s="114"/>
      <c r="W153" s="114"/>
      <c r="X153" s="114"/>
      <c r="Y153" s="112"/>
    </row>
    <row r="154" spans="1:32" ht="24" x14ac:dyDescent="0.55000000000000004">
      <c r="A154" s="114"/>
      <c r="B154" s="115"/>
      <c r="C154" s="115"/>
      <c r="D154" s="115"/>
      <c r="E154" s="115"/>
      <c r="F154" s="115"/>
      <c r="G154" s="115"/>
      <c r="H154" s="115"/>
      <c r="I154" s="115"/>
      <c r="J154" s="116"/>
      <c r="K154" s="116"/>
      <c r="L154" s="114"/>
      <c r="M154" s="114"/>
      <c r="N154" s="114"/>
      <c r="O154" s="114"/>
      <c r="P154" s="114"/>
      <c r="Q154" s="114"/>
      <c r="R154" s="114"/>
      <c r="S154" s="114"/>
      <c r="T154" s="114"/>
      <c r="U154" s="114"/>
      <c r="V154" s="114"/>
      <c r="W154" s="114"/>
      <c r="X154" s="114"/>
      <c r="Y154" s="112"/>
      <c r="AD154" s="111"/>
    </row>
    <row r="155" spans="1:32" ht="19.5" x14ac:dyDescent="0.45">
      <c r="A155" s="117"/>
      <c r="B155" s="118"/>
      <c r="C155" s="118"/>
      <c r="D155" s="118"/>
      <c r="E155" s="118"/>
      <c r="F155" s="118"/>
      <c r="G155" s="118"/>
      <c r="H155" s="118"/>
      <c r="I155" s="118"/>
      <c r="J155" s="119"/>
      <c r="K155" s="281" t="s">
        <v>119</v>
      </c>
      <c r="L155" s="282"/>
      <c r="M155" s="282"/>
      <c r="N155" s="282"/>
      <c r="O155" s="282"/>
      <c r="P155" s="282"/>
      <c r="Q155" s="282"/>
      <c r="R155" s="282"/>
      <c r="S155" s="282"/>
      <c r="T155" s="282"/>
      <c r="U155" s="282"/>
      <c r="V155" s="283"/>
      <c r="W155" s="284" t="s">
        <v>120</v>
      </c>
      <c r="X155" s="263" t="s">
        <v>121</v>
      </c>
      <c r="Y155" s="263" t="s">
        <v>122</v>
      </c>
      <c r="Z155" s="263" t="s">
        <v>123</v>
      </c>
      <c r="AA155" s="266" t="s">
        <v>124</v>
      </c>
      <c r="AB155" s="269" t="s">
        <v>156</v>
      </c>
      <c r="AC155" s="272" t="s">
        <v>125</v>
      </c>
      <c r="AD155" s="275" t="s">
        <v>126</v>
      </c>
      <c r="AE155" s="242" t="s">
        <v>127</v>
      </c>
      <c r="AF155" s="245" t="s">
        <v>128</v>
      </c>
    </row>
    <row r="156" spans="1:32" ht="18.75" x14ac:dyDescent="0.45">
      <c r="A156" s="291" t="s">
        <v>110</v>
      </c>
      <c r="B156" s="256" t="s">
        <v>129</v>
      </c>
      <c r="C156" s="251" t="s">
        <v>130</v>
      </c>
      <c r="D156" s="252" t="s">
        <v>111</v>
      </c>
      <c r="E156" s="254" t="s">
        <v>157</v>
      </c>
      <c r="F156" s="255"/>
      <c r="G156" s="256"/>
      <c r="H156" s="251" t="s">
        <v>131</v>
      </c>
      <c r="I156" s="251" t="s">
        <v>132</v>
      </c>
      <c r="J156" s="260" t="s">
        <v>133</v>
      </c>
      <c r="K156" s="287" t="s">
        <v>110</v>
      </c>
      <c r="L156" s="226" t="s">
        <v>134</v>
      </c>
      <c r="M156" s="226" t="s">
        <v>135</v>
      </c>
      <c r="N156" s="226" t="s">
        <v>111</v>
      </c>
      <c r="O156" s="226" t="s">
        <v>112</v>
      </c>
      <c r="P156" s="226" t="s">
        <v>136</v>
      </c>
      <c r="Q156" s="226" t="s">
        <v>137</v>
      </c>
      <c r="R156" s="229" t="s">
        <v>138</v>
      </c>
      <c r="S156" s="232" t="s">
        <v>113</v>
      </c>
      <c r="T156" s="233"/>
      <c r="U156" s="234"/>
      <c r="V156" s="226" t="s">
        <v>139</v>
      </c>
      <c r="W156" s="285"/>
      <c r="X156" s="264"/>
      <c r="Y156" s="264"/>
      <c r="Z156" s="264"/>
      <c r="AA156" s="267"/>
      <c r="AB156" s="270"/>
      <c r="AC156" s="273"/>
      <c r="AD156" s="276"/>
      <c r="AE156" s="243"/>
      <c r="AF156" s="246"/>
    </row>
    <row r="157" spans="1:32" ht="14.25" customHeight="1" x14ac:dyDescent="0.4">
      <c r="A157" s="291"/>
      <c r="B157" s="292"/>
      <c r="C157" s="252"/>
      <c r="D157" s="252"/>
      <c r="E157" s="257"/>
      <c r="F157" s="258"/>
      <c r="G157" s="259"/>
      <c r="H157" s="252"/>
      <c r="I157" s="252"/>
      <c r="J157" s="261"/>
      <c r="K157" s="288"/>
      <c r="L157" s="227"/>
      <c r="M157" s="227"/>
      <c r="N157" s="227"/>
      <c r="O157" s="227"/>
      <c r="P157" s="227"/>
      <c r="Q157" s="227"/>
      <c r="R157" s="230"/>
      <c r="S157" s="227" t="s">
        <v>140</v>
      </c>
      <c r="T157" s="235" t="s">
        <v>141</v>
      </c>
      <c r="U157" s="237" t="s">
        <v>142</v>
      </c>
      <c r="V157" s="227"/>
      <c r="W157" s="285"/>
      <c r="X157" s="264"/>
      <c r="Y157" s="264"/>
      <c r="Z157" s="264"/>
      <c r="AA157" s="267"/>
      <c r="AB157" s="270"/>
      <c r="AC157" s="273"/>
      <c r="AD157" s="276"/>
      <c r="AE157" s="243"/>
      <c r="AF157" s="246"/>
    </row>
    <row r="158" spans="1:32" ht="14.25" customHeight="1" x14ac:dyDescent="0.4">
      <c r="A158" s="291"/>
      <c r="B158" s="292"/>
      <c r="C158" s="252"/>
      <c r="D158" s="252"/>
      <c r="E158" s="290" t="s">
        <v>114</v>
      </c>
      <c r="F158" s="290" t="s">
        <v>158</v>
      </c>
      <c r="G158" s="290" t="s">
        <v>115</v>
      </c>
      <c r="H158" s="252"/>
      <c r="I158" s="252"/>
      <c r="J158" s="261"/>
      <c r="K158" s="288"/>
      <c r="L158" s="227"/>
      <c r="M158" s="227"/>
      <c r="N158" s="227"/>
      <c r="O158" s="227"/>
      <c r="P158" s="227"/>
      <c r="Q158" s="227"/>
      <c r="R158" s="230"/>
      <c r="S158" s="227"/>
      <c r="T158" s="235"/>
      <c r="U158" s="238"/>
      <c r="V158" s="227"/>
      <c r="W158" s="285"/>
      <c r="X158" s="264"/>
      <c r="Y158" s="264"/>
      <c r="Z158" s="264"/>
      <c r="AA158" s="267"/>
      <c r="AB158" s="270"/>
      <c r="AC158" s="273"/>
      <c r="AD158" s="276"/>
      <c r="AE158" s="243"/>
      <c r="AF158" s="246"/>
    </row>
    <row r="159" spans="1:32" ht="14.25" customHeight="1" x14ac:dyDescent="0.4">
      <c r="A159" s="291"/>
      <c r="B159" s="292"/>
      <c r="C159" s="252"/>
      <c r="D159" s="252"/>
      <c r="E159" s="252"/>
      <c r="F159" s="252"/>
      <c r="G159" s="252"/>
      <c r="H159" s="252"/>
      <c r="I159" s="252"/>
      <c r="J159" s="261"/>
      <c r="K159" s="288"/>
      <c r="L159" s="227"/>
      <c r="M159" s="227"/>
      <c r="N159" s="227"/>
      <c r="O159" s="227"/>
      <c r="P159" s="227"/>
      <c r="Q159" s="227"/>
      <c r="R159" s="230"/>
      <c r="S159" s="227"/>
      <c r="T159" s="235"/>
      <c r="U159" s="238"/>
      <c r="V159" s="227"/>
      <c r="W159" s="285"/>
      <c r="X159" s="264"/>
      <c r="Y159" s="264"/>
      <c r="Z159" s="264"/>
      <c r="AA159" s="267"/>
      <c r="AB159" s="270"/>
      <c r="AC159" s="273"/>
      <c r="AD159" s="276"/>
      <c r="AE159" s="243"/>
      <c r="AF159" s="246"/>
    </row>
    <row r="160" spans="1:32" ht="14.25" customHeight="1" x14ac:dyDescent="0.4">
      <c r="A160" s="291"/>
      <c r="B160" s="259"/>
      <c r="C160" s="253"/>
      <c r="D160" s="253"/>
      <c r="E160" s="253"/>
      <c r="F160" s="253"/>
      <c r="G160" s="253"/>
      <c r="H160" s="253"/>
      <c r="I160" s="253"/>
      <c r="J160" s="262"/>
      <c r="K160" s="289"/>
      <c r="L160" s="228"/>
      <c r="M160" s="228"/>
      <c r="N160" s="228"/>
      <c r="O160" s="228"/>
      <c r="P160" s="228"/>
      <c r="Q160" s="228"/>
      <c r="R160" s="231"/>
      <c r="S160" s="228"/>
      <c r="T160" s="236"/>
      <c r="U160" s="239"/>
      <c r="V160" s="228"/>
      <c r="W160" s="286"/>
      <c r="X160" s="265"/>
      <c r="Y160" s="265"/>
      <c r="Z160" s="265"/>
      <c r="AA160" s="268"/>
      <c r="AB160" s="271"/>
      <c r="AC160" s="274"/>
      <c r="AD160" s="277"/>
      <c r="AE160" s="244"/>
      <c r="AF160" s="247"/>
    </row>
    <row r="161" spans="1:32" ht="24" x14ac:dyDescent="0.55000000000000004">
      <c r="A161" s="79">
        <v>12</v>
      </c>
      <c r="B161" s="79" t="s">
        <v>143</v>
      </c>
      <c r="C161" s="79">
        <v>18306</v>
      </c>
      <c r="D161" s="79">
        <v>2</v>
      </c>
      <c r="E161" s="121" t="s">
        <v>162</v>
      </c>
      <c r="F161" s="121" t="s">
        <v>162</v>
      </c>
      <c r="G161" s="79">
        <v>25</v>
      </c>
      <c r="H161" s="79">
        <v>25</v>
      </c>
      <c r="I161" s="79">
        <v>2500</v>
      </c>
      <c r="J161" s="122">
        <f t="shared" ref="J161:J163" si="51">H161*I161</f>
        <v>62500</v>
      </c>
      <c r="K161" s="79">
        <v>1</v>
      </c>
      <c r="L161" s="79" t="s">
        <v>204</v>
      </c>
      <c r="M161" s="79" t="s">
        <v>146</v>
      </c>
      <c r="N161" s="79" t="s">
        <v>192</v>
      </c>
      <c r="O161" s="79">
        <v>100</v>
      </c>
      <c r="P161" s="79">
        <v>100</v>
      </c>
      <c r="Q161" s="79">
        <v>6650</v>
      </c>
      <c r="R161" s="123">
        <f t="shared" ref="R161:R163" si="52">O161*Q161</f>
        <v>665000</v>
      </c>
      <c r="S161" s="79">
        <v>10</v>
      </c>
      <c r="T161" s="79">
        <v>10</v>
      </c>
      <c r="U161" s="123">
        <f t="shared" ref="U161:U162" si="53">R161*T161/100</f>
        <v>66500</v>
      </c>
      <c r="V161" s="123">
        <f t="shared" ref="V161:V163" si="54">R161-U161</f>
        <v>598500</v>
      </c>
      <c r="W161" s="123">
        <f t="shared" ref="W161:W162" si="55">J161+V161</f>
        <v>661000</v>
      </c>
      <c r="X161" s="123">
        <f t="shared" ref="X161:X163" si="56">W161</f>
        <v>661000</v>
      </c>
      <c r="Y161" s="140">
        <v>50000000</v>
      </c>
      <c r="Z161" s="123">
        <f t="shared" ref="Z161:Z163" si="57">X161</f>
        <v>661000</v>
      </c>
      <c r="AA161" s="124">
        <v>0.01</v>
      </c>
      <c r="AB161" s="125">
        <v>0</v>
      </c>
      <c r="AC161" s="32" t="s">
        <v>210</v>
      </c>
      <c r="AD161" s="126" t="s">
        <v>214</v>
      </c>
      <c r="AE161" s="30"/>
      <c r="AF161" s="127"/>
    </row>
    <row r="162" spans="1:32" ht="24" x14ac:dyDescent="0.55000000000000004">
      <c r="A162" s="79"/>
      <c r="B162" s="79"/>
      <c r="C162" s="79"/>
      <c r="D162" s="79">
        <v>3</v>
      </c>
      <c r="E162" s="121" t="s">
        <v>162</v>
      </c>
      <c r="F162" s="121" t="s">
        <v>162</v>
      </c>
      <c r="G162" s="79">
        <v>62.5</v>
      </c>
      <c r="H162" s="79">
        <v>62.5</v>
      </c>
      <c r="I162" s="79">
        <v>2500</v>
      </c>
      <c r="J162" s="122">
        <f t="shared" si="51"/>
        <v>156250</v>
      </c>
      <c r="K162" s="79">
        <v>2</v>
      </c>
      <c r="L162" s="79" t="s">
        <v>209</v>
      </c>
      <c r="M162" s="79" t="s">
        <v>195</v>
      </c>
      <c r="N162" s="79" t="s">
        <v>201</v>
      </c>
      <c r="O162" s="79">
        <v>350</v>
      </c>
      <c r="P162" s="79">
        <v>100</v>
      </c>
      <c r="Q162" s="79">
        <v>3300</v>
      </c>
      <c r="R162" s="123">
        <f t="shared" si="52"/>
        <v>1155000</v>
      </c>
      <c r="S162" s="79">
        <v>5</v>
      </c>
      <c r="T162" s="79">
        <v>5</v>
      </c>
      <c r="U162" s="123">
        <f t="shared" si="53"/>
        <v>57750</v>
      </c>
      <c r="V162" s="123">
        <f t="shared" si="54"/>
        <v>1097250</v>
      </c>
      <c r="W162" s="123">
        <f t="shared" si="55"/>
        <v>1253500</v>
      </c>
      <c r="X162" s="123">
        <f t="shared" si="56"/>
        <v>1253500</v>
      </c>
      <c r="Y162" s="79"/>
      <c r="Z162" s="123">
        <f t="shared" si="57"/>
        <v>1253500</v>
      </c>
      <c r="AA162" s="124">
        <v>0.3</v>
      </c>
      <c r="AB162" s="125">
        <v>3760.5</v>
      </c>
      <c r="AC162" s="32"/>
      <c r="AD162" s="127"/>
      <c r="AE162" s="30"/>
      <c r="AF162" s="127"/>
    </row>
    <row r="163" spans="1:32" ht="24" x14ac:dyDescent="0.55000000000000004">
      <c r="A163" s="79"/>
      <c r="B163" s="79"/>
      <c r="C163" s="79"/>
      <c r="D163" s="79">
        <v>1</v>
      </c>
      <c r="E163" s="121" t="s">
        <v>162</v>
      </c>
      <c r="F163" s="121" t="s">
        <v>162</v>
      </c>
      <c r="G163" s="79">
        <v>62.5</v>
      </c>
      <c r="H163" s="79">
        <v>62.5</v>
      </c>
      <c r="I163" s="79">
        <v>2500</v>
      </c>
      <c r="J163" s="122">
        <f t="shared" si="51"/>
        <v>156250</v>
      </c>
      <c r="K163" s="79"/>
      <c r="L163" s="79"/>
      <c r="M163" s="79"/>
      <c r="N163" s="79"/>
      <c r="O163" s="79"/>
      <c r="P163" s="79"/>
      <c r="Q163" s="79"/>
      <c r="R163" s="123">
        <f t="shared" si="52"/>
        <v>0</v>
      </c>
      <c r="S163" s="79"/>
      <c r="T163" s="79"/>
      <c r="U163" s="123"/>
      <c r="V163" s="123">
        <f t="shared" si="54"/>
        <v>0</v>
      </c>
      <c r="W163" s="123">
        <f>J163+R163</f>
        <v>156250</v>
      </c>
      <c r="X163" s="123">
        <f t="shared" si="56"/>
        <v>156250</v>
      </c>
      <c r="Y163" s="79"/>
      <c r="Z163" s="123">
        <f t="shared" si="57"/>
        <v>156250</v>
      </c>
      <c r="AA163" s="124">
        <v>0.3</v>
      </c>
      <c r="AB163" s="125">
        <v>468.75</v>
      </c>
      <c r="AC163" s="32"/>
      <c r="AD163" s="127"/>
      <c r="AE163" s="30"/>
      <c r="AF163" s="127"/>
    </row>
    <row r="164" spans="1:32" ht="24" x14ac:dyDescent="0.55000000000000004">
      <c r="A164" s="32"/>
      <c r="B164" s="32"/>
      <c r="C164" s="32"/>
      <c r="D164" s="32"/>
      <c r="E164" s="127"/>
      <c r="F164" s="127"/>
      <c r="G164" s="142"/>
      <c r="H164" s="142"/>
      <c r="I164" s="32"/>
      <c r="J164" s="58"/>
      <c r="K164" s="32"/>
      <c r="L164" s="32"/>
      <c r="M164" s="32"/>
      <c r="N164" s="32"/>
      <c r="O164" s="32"/>
      <c r="P164" s="32"/>
      <c r="Q164" s="32"/>
      <c r="R164" s="50"/>
      <c r="S164" s="32"/>
      <c r="T164" s="32"/>
      <c r="U164" s="50"/>
      <c r="V164" s="50"/>
      <c r="W164" s="50"/>
      <c r="X164" s="50"/>
      <c r="Y164" s="32"/>
      <c r="Z164" s="50"/>
      <c r="AA164" s="38"/>
      <c r="AB164" s="131"/>
      <c r="AC164" s="127"/>
      <c r="AD164" s="127"/>
      <c r="AE164" s="127"/>
      <c r="AF164" s="127"/>
    </row>
    <row r="165" spans="1:32" s="134" customFormat="1" ht="21.75" x14ac:dyDescent="0.5">
      <c r="A165" s="133" t="s">
        <v>490</v>
      </c>
      <c r="Z165" s="135" t="s">
        <v>167</v>
      </c>
      <c r="AA165" s="136"/>
      <c r="AB165" s="137">
        <f>SUM(AB161:AB163)</f>
        <v>4229.25</v>
      </c>
    </row>
    <row r="166" spans="1:32" s="134" customFormat="1" ht="21.75" x14ac:dyDescent="0.5">
      <c r="A166" s="133" t="s">
        <v>491</v>
      </c>
      <c r="Z166" s="135" t="s">
        <v>168</v>
      </c>
      <c r="AA166" s="136"/>
      <c r="AB166" s="137">
        <f>AB165*90/100</f>
        <v>3806.3249999999998</v>
      </c>
    </row>
    <row r="167" spans="1:32" s="134" customFormat="1" ht="19.5" customHeight="1" x14ac:dyDescent="0.5">
      <c r="A167" s="133" t="s">
        <v>492</v>
      </c>
      <c r="Z167" s="138" t="s">
        <v>169</v>
      </c>
      <c r="AA167" s="139"/>
      <c r="AB167" s="137">
        <f>AB165-AB166</f>
        <v>422.92500000000018</v>
      </c>
    </row>
    <row r="168" spans="1:32" s="134" customFormat="1" ht="21" customHeight="1" x14ac:dyDescent="0.5">
      <c r="A168" s="133" t="s">
        <v>493</v>
      </c>
    </row>
    <row r="169" spans="1:32" s="134" customFormat="1" ht="22.5" customHeight="1" x14ac:dyDescent="0.5">
      <c r="A169" s="133" t="s">
        <v>494</v>
      </c>
    </row>
    <row r="170" spans="1:32" s="134" customFormat="1" ht="22.5" customHeight="1" x14ac:dyDescent="0.5">
      <c r="A170" s="133" t="s">
        <v>495</v>
      </c>
    </row>
    <row r="172" spans="1:32" ht="24" x14ac:dyDescent="0.55000000000000004">
      <c r="A172" s="113" t="s">
        <v>512</v>
      </c>
      <c r="B172" s="114"/>
      <c r="C172" s="114"/>
      <c r="D172" s="114"/>
      <c r="E172" s="114"/>
      <c r="F172" s="114"/>
      <c r="G172" s="114"/>
      <c r="H172" s="114"/>
      <c r="I172" s="114"/>
      <c r="J172" s="114"/>
      <c r="K172" s="114"/>
      <c r="L172" s="114"/>
      <c r="M172" s="114"/>
      <c r="N172" s="114"/>
      <c r="O172" s="114"/>
      <c r="P172" s="114"/>
      <c r="Q172" s="114"/>
      <c r="R172" s="114"/>
      <c r="S172" s="114"/>
      <c r="T172" s="114"/>
      <c r="U172" s="114"/>
      <c r="V172" s="114"/>
      <c r="W172" s="114"/>
      <c r="X172" s="114"/>
      <c r="Y172" s="112"/>
    </row>
    <row r="173" spans="1:32" ht="24" x14ac:dyDescent="0.55000000000000004">
      <c r="A173" s="114"/>
      <c r="B173" s="293" t="s">
        <v>154</v>
      </c>
      <c r="C173" s="293"/>
      <c r="D173" s="293"/>
      <c r="E173" s="293"/>
      <c r="F173" s="293"/>
      <c r="G173" s="293"/>
      <c r="H173" s="293"/>
      <c r="I173" s="293"/>
      <c r="J173" s="293" t="s">
        <v>513</v>
      </c>
      <c r="K173" s="293"/>
      <c r="L173" s="293"/>
      <c r="M173" s="293"/>
      <c r="N173" s="293"/>
      <c r="O173" s="293"/>
      <c r="P173" s="293"/>
      <c r="Q173" s="114"/>
      <c r="R173" s="114"/>
      <c r="S173" s="114"/>
      <c r="T173" s="114"/>
      <c r="U173" s="114"/>
      <c r="V173" s="114"/>
      <c r="W173" s="114"/>
      <c r="X173" s="114"/>
      <c r="Y173" s="112"/>
    </row>
    <row r="174" spans="1:32" ht="24" x14ac:dyDescent="0.55000000000000004">
      <c r="A174" s="114"/>
      <c r="B174" s="115"/>
      <c r="C174" s="115"/>
      <c r="D174" s="115"/>
      <c r="E174" s="115"/>
      <c r="F174" s="115"/>
      <c r="G174" s="115"/>
      <c r="H174" s="115"/>
      <c r="I174" s="115"/>
      <c r="J174" s="116"/>
      <c r="K174" s="116"/>
      <c r="L174" s="114"/>
      <c r="M174" s="114"/>
      <c r="N174" s="114"/>
      <c r="O174" s="114"/>
      <c r="P174" s="114"/>
      <c r="Q174" s="114"/>
      <c r="R174" s="114"/>
      <c r="S174" s="114"/>
      <c r="T174" s="114"/>
      <c r="U174" s="114"/>
      <c r="V174" s="114"/>
      <c r="W174" s="114"/>
      <c r="X174" s="114"/>
      <c r="Y174" s="112"/>
      <c r="AD174" s="111"/>
    </row>
    <row r="175" spans="1:32" ht="19.5" x14ac:dyDescent="0.45">
      <c r="A175" s="117"/>
      <c r="B175" s="118"/>
      <c r="C175" s="118"/>
      <c r="D175" s="118"/>
      <c r="E175" s="118"/>
      <c r="F175" s="118"/>
      <c r="G175" s="118"/>
      <c r="H175" s="118"/>
      <c r="I175" s="118"/>
      <c r="J175" s="119"/>
      <c r="K175" s="281" t="s">
        <v>119</v>
      </c>
      <c r="L175" s="282"/>
      <c r="M175" s="282"/>
      <c r="N175" s="282"/>
      <c r="O175" s="282"/>
      <c r="P175" s="282"/>
      <c r="Q175" s="282"/>
      <c r="R175" s="282"/>
      <c r="S175" s="282"/>
      <c r="T175" s="282"/>
      <c r="U175" s="282"/>
      <c r="V175" s="283"/>
      <c r="W175" s="284" t="s">
        <v>120</v>
      </c>
      <c r="X175" s="263" t="s">
        <v>121</v>
      </c>
      <c r="Y175" s="263" t="s">
        <v>122</v>
      </c>
      <c r="Z175" s="263" t="s">
        <v>123</v>
      </c>
      <c r="AA175" s="266" t="s">
        <v>124</v>
      </c>
      <c r="AB175" s="269" t="s">
        <v>156</v>
      </c>
      <c r="AC175" s="272" t="s">
        <v>125</v>
      </c>
      <c r="AD175" s="275" t="s">
        <v>126</v>
      </c>
      <c r="AE175" s="242" t="s">
        <v>127</v>
      </c>
      <c r="AF175" s="245" t="s">
        <v>128</v>
      </c>
    </row>
    <row r="176" spans="1:32" ht="18.75" x14ac:dyDescent="0.45">
      <c r="A176" s="291" t="s">
        <v>110</v>
      </c>
      <c r="B176" s="256" t="s">
        <v>129</v>
      </c>
      <c r="C176" s="251" t="s">
        <v>130</v>
      </c>
      <c r="D176" s="252" t="s">
        <v>111</v>
      </c>
      <c r="E176" s="254" t="s">
        <v>157</v>
      </c>
      <c r="F176" s="255"/>
      <c r="G176" s="256"/>
      <c r="H176" s="251" t="s">
        <v>131</v>
      </c>
      <c r="I176" s="251" t="s">
        <v>132</v>
      </c>
      <c r="J176" s="260" t="s">
        <v>133</v>
      </c>
      <c r="K176" s="287" t="s">
        <v>110</v>
      </c>
      <c r="L176" s="226" t="s">
        <v>134</v>
      </c>
      <c r="M176" s="226" t="s">
        <v>135</v>
      </c>
      <c r="N176" s="226" t="s">
        <v>111</v>
      </c>
      <c r="O176" s="226" t="s">
        <v>112</v>
      </c>
      <c r="P176" s="226" t="s">
        <v>136</v>
      </c>
      <c r="Q176" s="226" t="s">
        <v>137</v>
      </c>
      <c r="R176" s="229" t="s">
        <v>138</v>
      </c>
      <c r="S176" s="232" t="s">
        <v>113</v>
      </c>
      <c r="T176" s="233"/>
      <c r="U176" s="234"/>
      <c r="V176" s="226" t="s">
        <v>139</v>
      </c>
      <c r="W176" s="285"/>
      <c r="X176" s="264"/>
      <c r="Y176" s="264"/>
      <c r="Z176" s="264"/>
      <c r="AA176" s="267"/>
      <c r="AB176" s="270"/>
      <c r="AC176" s="273"/>
      <c r="AD176" s="276"/>
      <c r="AE176" s="243"/>
      <c r="AF176" s="246"/>
    </row>
    <row r="177" spans="1:32" ht="14.25" customHeight="1" x14ac:dyDescent="0.4">
      <c r="A177" s="291"/>
      <c r="B177" s="292"/>
      <c r="C177" s="252"/>
      <c r="D177" s="252"/>
      <c r="E177" s="257"/>
      <c r="F177" s="258"/>
      <c r="G177" s="259"/>
      <c r="H177" s="252"/>
      <c r="I177" s="252"/>
      <c r="J177" s="261"/>
      <c r="K177" s="288"/>
      <c r="L177" s="227"/>
      <c r="M177" s="227"/>
      <c r="N177" s="227"/>
      <c r="O177" s="227"/>
      <c r="P177" s="227"/>
      <c r="Q177" s="227"/>
      <c r="R177" s="230"/>
      <c r="S177" s="227" t="s">
        <v>140</v>
      </c>
      <c r="T177" s="235" t="s">
        <v>141</v>
      </c>
      <c r="U177" s="237" t="s">
        <v>142</v>
      </c>
      <c r="V177" s="227"/>
      <c r="W177" s="285"/>
      <c r="X177" s="264"/>
      <c r="Y177" s="264"/>
      <c r="Z177" s="264"/>
      <c r="AA177" s="267"/>
      <c r="AB177" s="270"/>
      <c r="AC177" s="273"/>
      <c r="AD177" s="276"/>
      <c r="AE177" s="243"/>
      <c r="AF177" s="246"/>
    </row>
    <row r="178" spans="1:32" ht="14.25" customHeight="1" x14ac:dyDescent="0.4">
      <c r="A178" s="291"/>
      <c r="B178" s="292"/>
      <c r="C178" s="252"/>
      <c r="D178" s="252"/>
      <c r="E178" s="290" t="s">
        <v>114</v>
      </c>
      <c r="F178" s="290" t="s">
        <v>158</v>
      </c>
      <c r="G178" s="290" t="s">
        <v>115</v>
      </c>
      <c r="H178" s="252"/>
      <c r="I178" s="252"/>
      <c r="J178" s="261"/>
      <c r="K178" s="288"/>
      <c r="L178" s="227"/>
      <c r="M178" s="227"/>
      <c r="N178" s="227"/>
      <c r="O178" s="227"/>
      <c r="P178" s="227"/>
      <c r="Q178" s="227"/>
      <c r="R178" s="230"/>
      <c r="S178" s="227"/>
      <c r="T178" s="235"/>
      <c r="U178" s="238"/>
      <c r="V178" s="227"/>
      <c r="W178" s="285"/>
      <c r="X178" s="264"/>
      <c r="Y178" s="264"/>
      <c r="Z178" s="264"/>
      <c r="AA178" s="267"/>
      <c r="AB178" s="270"/>
      <c r="AC178" s="273"/>
      <c r="AD178" s="276"/>
      <c r="AE178" s="243"/>
      <c r="AF178" s="246"/>
    </row>
    <row r="179" spans="1:32" ht="14.25" customHeight="1" x14ac:dyDescent="0.4">
      <c r="A179" s="291"/>
      <c r="B179" s="292"/>
      <c r="C179" s="252"/>
      <c r="D179" s="252"/>
      <c r="E179" s="252"/>
      <c r="F179" s="252"/>
      <c r="G179" s="252"/>
      <c r="H179" s="252"/>
      <c r="I179" s="252"/>
      <c r="J179" s="261"/>
      <c r="K179" s="288"/>
      <c r="L179" s="227"/>
      <c r="M179" s="227"/>
      <c r="N179" s="227"/>
      <c r="O179" s="227"/>
      <c r="P179" s="227"/>
      <c r="Q179" s="227"/>
      <c r="R179" s="230"/>
      <c r="S179" s="227"/>
      <c r="T179" s="235"/>
      <c r="U179" s="238"/>
      <c r="V179" s="227"/>
      <c r="W179" s="285"/>
      <c r="X179" s="264"/>
      <c r="Y179" s="264"/>
      <c r="Z179" s="264"/>
      <c r="AA179" s="267"/>
      <c r="AB179" s="270"/>
      <c r="AC179" s="273"/>
      <c r="AD179" s="276"/>
      <c r="AE179" s="243"/>
      <c r="AF179" s="246"/>
    </row>
    <row r="180" spans="1:32" ht="14.25" customHeight="1" x14ac:dyDescent="0.4">
      <c r="A180" s="291"/>
      <c r="B180" s="259"/>
      <c r="C180" s="253"/>
      <c r="D180" s="253"/>
      <c r="E180" s="253"/>
      <c r="F180" s="253"/>
      <c r="G180" s="253"/>
      <c r="H180" s="253"/>
      <c r="I180" s="253"/>
      <c r="J180" s="262"/>
      <c r="K180" s="289"/>
      <c r="L180" s="228"/>
      <c r="M180" s="228"/>
      <c r="N180" s="228"/>
      <c r="O180" s="228"/>
      <c r="P180" s="228"/>
      <c r="Q180" s="228"/>
      <c r="R180" s="231"/>
      <c r="S180" s="228"/>
      <c r="T180" s="236"/>
      <c r="U180" s="239"/>
      <c r="V180" s="228"/>
      <c r="W180" s="286"/>
      <c r="X180" s="265"/>
      <c r="Y180" s="265"/>
      <c r="Z180" s="265"/>
      <c r="AA180" s="268"/>
      <c r="AB180" s="271"/>
      <c r="AC180" s="274"/>
      <c r="AD180" s="277"/>
      <c r="AE180" s="244"/>
      <c r="AF180" s="247"/>
    </row>
    <row r="181" spans="1:32" ht="24" x14ac:dyDescent="0.55000000000000004">
      <c r="A181" s="79">
        <v>13</v>
      </c>
      <c r="B181" s="79" t="s">
        <v>143</v>
      </c>
      <c r="C181" s="79">
        <v>14066</v>
      </c>
      <c r="D181" s="79">
        <v>3</v>
      </c>
      <c r="E181" s="121" t="s">
        <v>162</v>
      </c>
      <c r="F181" s="121" t="s">
        <v>162</v>
      </c>
      <c r="G181" s="79">
        <v>3</v>
      </c>
      <c r="H181" s="79">
        <v>3</v>
      </c>
      <c r="I181" s="79">
        <v>2500</v>
      </c>
      <c r="J181" s="122">
        <f t="shared" ref="J181:J182" si="58">H181*I181</f>
        <v>7500</v>
      </c>
      <c r="K181" s="79">
        <v>1</v>
      </c>
      <c r="L181" s="79" t="s">
        <v>312</v>
      </c>
      <c r="M181" s="79" t="s">
        <v>146</v>
      </c>
      <c r="N181" s="79" t="s">
        <v>201</v>
      </c>
      <c r="O181" s="79">
        <v>12</v>
      </c>
      <c r="P181" s="79">
        <v>100</v>
      </c>
      <c r="Q181" s="79">
        <v>6550</v>
      </c>
      <c r="R181" s="123">
        <f t="shared" ref="R181:R185" si="59">O181*Q181</f>
        <v>78600</v>
      </c>
      <c r="S181" s="79">
        <v>4</v>
      </c>
      <c r="T181" s="79">
        <v>4</v>
      </c>
      <c r="U181" s="123">
        <f t="shared" ref="U181:U185" si="60">R181*T181/100</f>
        <v>3144</v>
      </c>
      <c r="V181" s="123">
        <f t="shared" ref="V181:V185" si="61">R181-U181</f>
        <v>75456</v>
      </c>
      <c r="W181" s="123">
        <f t="shared" ref="W181:W185" si="62">J181+V181</f>
        <v>82956</v>
      </c>
      <c r="X181" s="123">
        <f t="shared" ref="X181:X185" si="63">W181</f>
        <v>82956</v>
      </c>
      <c r="Y181" s="79"/>
      <c r="Z181" s="123">
        <f t="shared" ref="Z181:Z185" si="64">X181</f>
        <v>82956</v>
      </c>
      <c r="AA181" s="124">
        <v>0.3</v>
      </c>
      <c r="AB181" s="125">
        <v>248.87</v>
      </c>
      <c r="AC181" s="32" t="s">
        <v>212</v>
      </c>
      <c r="AD181" s="126" t="s">
        <v>213</v>
      </c>
      <c r="AE181" s="30"/>
      <c r="AF181" s="127"/>
    </row>
    <row r="182" spans="1:32" ht="24" x14ac:dyDescent="0.55000000000000004">
      <c r="A182" s="79"/>
      <c r="B182" s="79"/>
      <c r="C182" s="79"/>
      <c r="D182" s="79">
        <v>2</v>
      </c>
      <c r="E182" s="121"/>
      <c r="F182" s="121"/>
      <c r="G182" s="79">
        <v>12</v>
      </c>
      <c r="H182" s="79">
        <v>12</v>
      </c>
      <c r="I182" s="79">
        <v>2500</v>
      </c>
      <c r="J182" s="122">
        <f t="shared" si="58"/>
        <v>30000</v>
      </c>
      <c r="K182" s="79">
        <v>2</v>
      </c>
      <c r="L182" s="79" t="s">
        <v>418</v>
      </c>
      <c r="M182" s="79" t="s">
        <v>403</v>
      </c>
      <c r="N182" s="79" t="s">
        <v>241</v>
      </c>
      <c r="O182" s="79"/>
      <c r="P182" s="79"/>
      <c r="Q182" s="79"/>
      <c r="R182" s="123"/>
      <c r="S182" s="79"/>
      <c r="T182" s="79"/>
      <c r="U182" s="123"/>
      <c r="V182" s="123"/>
      <c r="W182" s="123"/>
      <c r="X182" s="123"/>
      <c r="Y182" s="79"/>
      <c r="Z182" s="123"/>
      <c r="AA182" s="124"/>
      <c r="AB182" s="125"/>
      <c r="AC182" s="32"/>
      <c r="AD182" s="127"/>
      <c r="AE182" s="30"/>
      <c r="AF182" s="127"/>
    </row>
    <row r="183" spans="1:32" ht="24" x14ac:dyDescent="0.55000000000000004">
      <c r="A183" s="79"/>
      <c r="B183" s="79"/>
      <c r="C183" s="79"/>
      <c r="D183" s="79"/>
      <c r="E183" s="121"/>
      <c r="F183" s="121"/>
      <c r="G183" s="79"/>
      <c r="H183" s="79"/>
      <c r="I183" s="79"/>
      <c r="J183" s="122">
        <v>30000</v>
      </c>
      <c r="K183" s="79"/>
      <c r="L183" s="79" t="s">
        <v>413</v>
      </c>
      <c r="M183" s="79" t="s">
        <v>146</v>
      </c>
      <c r="N183" s="79" t="s">
        <v>241</v>
      </c>
      <c r="O183" s="79">
        <v>36</v>
      </c>
      <c r="P183" s="79">
        <v>100</v>
      </c>
      <c r="Q183" s="79">
        <v>6550</v>
      </c>
      <c r="R183" s="123">
        <f t="shared" si="59"/>
        <v>235800</v>
      </c>
      <c r="S183" s="79">
        <v>4</v>
      </c>
      <c r="T183" s="79">
        <v>4</v>
      </c>
      <c r="U183" s="123">
        <f t="shared" si="60"/>
        <v>9432</v>
      </c>
      <c r="V183" s="123">
        <f t="shared" si="61"/>
        <v>226368</v>
      </c>
      <c r="W183" s="123">
        <f t="shared" si="62"/>
        <v>256368</v>
      </c>
      <c r="X183" s="123">
        <f t="shared" si="63"/>
        <v>256368</v>
      </c>
      <c r="Y183" s="79">
        <v>50000000</v>
      </c>
      <c r="Z183" s="123">
        <f t="shared" si="64"/>
        <v>256368</v>
      </c>
      <c r="AA183" s="124">
        <v>0.01</v>
      </c>
      <c r="AB183" s="125">
        <v>0</v>
      </c>
      <c r="AC183" s="32"/>
      <c r="AD183" s="127"/>
      <c r="AE183" s="30"/>
      <c r="AF183" s="127"/>
    </row>
    <row r="184" spans="1:32" ht="24" x14ac:dyDescent="0.55000000000000004">
      <c r="A184" s="79"/>
      <c r="B184" s="79"/>
      <c r="C184" s="79"/>
      <c r="D184" s="79"/>
      <c r="E184" s="121"/>
      <c r="F184" s="121"/>
      <c r="G184" s="79"/>
      <c r="H184" s="79"/>
      <c r="I184" s="79"/>
      <c r="J184" s="122"/>
      <c r="K184" s="79"/>
      <c r="L184" s="79" t="s">
        <v>416</v>
      </c>
      <c r="M184" s="79" t="s">
        <v>435</v>
      </c>
      <c r="N184" s="79" t="s">
        <v>241</v>
      </c>
      <c r="O184" s="79">
        <v>48</v>
      </c>
      <c r="P184" s="79">
        <v>100</v>
      </c>
      <c r="Q184" s="79">
        <v>6550</v>
      </c>
      <c r="R184" s="123">
        <f t="shared" si="59"/>
        <v>314400</v>
      </c>
      <c r="S184" s="79">
        <v>4</v>
      </c>
      <c r="T184" s="79">
        <v>12</v>
      </c>
      <c r="U184" s="123">
        <f t="shared" si="60"/>
        <v>37728</v>
      </c>
      <c r="V184" s="123">
        <f t="shared" si="61"/>
        <v>276672</v>
      </c>
      <c r="W184" s="123">
        <f t="shared" si="62"/>
        <v>276672</v>
      </c>
      <c r="X184" s="123">
        <f t="shared" si="63"/>
        <v>276672</v>
      </c>
      <c r="Y184" s="79">
        <v>50000000</v>
      </c>
      <c r="Z184" s="123">
        <f t="shared" si="64"/>
        <v>276672</v>
      </c>
      <c r="AA184" s="124">
        <v>0.01</v>
      </c>
      <c r="AB184" s="125">
        <v>0</v>
      </c>
      <c r="AC184" s="32"/>
      <c r="AD184" s="127"/>
      <c r="AE184" s="30"/>
      <c r="AF184" s="127"/>
    </row>
    <row r="185" spans="1:32" ht="24" x14ac:dyDescent="0.55000000000000004">
      <c r="A185" s="79"/>
      <c r="B185" s="79"/>
      <c r="C185" s="79"/>
      <c r="D185" s="79">
        <v>1</v>
      </c>
      <c r="E185" s="121"/>
      <c r="F185" s="121"/>
      <c r="G185" s="79">
        <v>23</v>
      </c>
      <c r="H185" s="79">
        <v>23</v>
      </c>
      <c r="I185" s="79">
        <v>2500</v>
      </c>
      <c r="J185" s="122">
        <v>57500</v>
      </c>
      <c r="K185" s="79"/>
      <c r="L185" s="79"/>
      <c r="M185" s="79"/>
      <c r="N185" s="79"/>
      <c r="O185" s="79"/>
      <c r="P185" s="79"/>
      <c r="Q185" s="79"/>
      <c r="R185" s="123">
        <f t="shared" si="59"/>
        <v>0</v>
      </c>
      <c r="S185" s="79"/>
      <c r="T185" s="79"/>
      <c r="U185" s="123">
        <f t="shared" si="60"/>
        <v>0</v>
      </c>
      <c r="V185" s="123">
        <f t="shared" si="61"/>
        <v>0</v>
      </c>
      <c r="W185" s="123">
        <f t="shared" si="62"/>
        <v>57500</v>
      </c>
      <c r="X185" s="123">
        <f t="shared" si="63"/>
        <v>57500</v>
      </c>
      <c r="Y185" s="79"/>
      <c r="Z185" s="123">
        <f t="shared" si="64"/>
        <v>57500</v>
      </c>
      <c r="AA185" s="124">
        <v>0.3</v>
      </c>
      <c r="AB185" s="125">
        <v>172.5</v>
      </c>
      <c r="AC185" s="32"/>
      <c r="AD185" s="127"/>
      <c r="AE185" s="30"/>
      <c r="AF185" s="127"/>
    </row>
    <row r="186" spans="1:32" ht="24" x14ac:dyDescent="0.55000000000000004">
      <c r="A186" s="32"/>
      <c r="B186" s="32"/>
      <c r="C186" s="32"/>
      <c r="D186" s="32"/>
      <c r="E186" s="127"/>
      <c r="F186" s="127"/>
      <c r="G186" s="142"/>
      <c r="H186" s="142"/>
      <c r="I186" s="32"/>
      <c r="J186" s="58"/>
      <c r="K186" s="32"/>
      <c r="L186" s="32"/>
      <c r="M186" s="32"/>
      <c r="N186" s="32"/>
      <c r="O186" s="32"/>
      <c r="P186" s="32"/>
      <c r="Q186" s="32"/>
      <c r="R186" s="50"/>
      <c r="S186" s="32"/>
      <c r="T186" s="32"/>
      <c r="U186" s="50"/>
      <c r="V186" s="50"/>
      <c r="W186" s="50"/>
      <c r="X186" s="50"/>
      <c r="Y186" s="32"/>
      <c r="Z186" s="50"/>
      <c r="AA186" s="38"/>
      <c r="AB186" s="131"/>
      <c r="AC186" s="127"/>
      <c r="AD186" s="127"/>
      <c r="AE186" s="127"/>
      <c r="AF186" s="127"/>
    </row>
    <row r="187" spans="1:32" s="134" customFormat="1" ht="21.75" x14ac:dyDescent="0.5">
      <c r="A187" s="133" t="s">
        <v>490</v>
      </c>
      <c r="Z187" s="135" t="s">
        <v>167</v>
      </c>
      <c r="AA187" s="136"/>
      <c r="AB187" s="137">
        <f>SUM(AB181:AB185)</f>
        <v>421.37</v>
      </c>
    </row>
    <row r="188" spans="1:32" s="134" customFormat="1" ht="21.75" x14ac:dyDescent="0.5">
      <c r="A188" s="133" t="s">
        <v>491</v>
      </c>
      <c r="Z188" s="135" t="s">
        <v>168</v>
      </c>
      <c r="AA188" s="136"/>
      <c r="AB188" s="137">
        <f>AB187*90/100</f>
        <v>379.233</v>
      </c>
    </row>
    <row r="189" spans="1:32" s="134" customFormat="1" ht="19.5" customHeight="1" x14ac:dyDescent="0.5">
      <c r="A189" s="133" t="s">
        <v>492</v>
      </c>
      <c r="Z189" s="138" t="s">
        <v>169</v>
      </c>
      <c r="AA189" s="139"/>
      <c r="AB189" s="137">
        <f>AB187-AB188</f>
        <v>42.137</v>
      </c>
    </row>
    <row r="190" spans="1:32" s="134" customFormat="1" ht="21" customHeight="1" x14ac:dyDescent="0.5">
      <c r="A190" s="133" t="s">
        <v>493</v>
      </c>
    </row>
    <row r="191" spans="1:32" s="134" customFormat="1" ht="22.5" customHeight="1" x14ac:dyDescent="0.5">
      <c r="A191" s="133" t="s">
        <v>494</v>
      </c>
    </row>
    <row r="192" spans="1:32" s="134" customFormat="1" ht="22.5" customHeight="1" x14ac:dyDescent="0.5">
      <c r="A192" s="133" t="s">
        <v>495</v>
      </c>
    </row>
    <row r="194" spans="1:32" ht="24" x14ac:dyDescent="0.55000000000000004">
      <c r="A194" s="113" t="s">
        <v>514</v>
      </c>
      <c r="B194" s="114"/>
      <c r="C194" s="114"/>
      <c r="D194" s="114"/>
      <c r="E194" s="114"/>
      <c r="F194" s="114"/>
      <c r="G194" s="114"/>
      <c r="H194" s="114"/>
      <c r="I194" s="114"/>
      <c r="J194" s="114"/>
      <c r="K194" s="114"/>
      <c r="L194" s="114"/>
      <c r="M194" s="114"/>
      <c r="N194" s="114"/>
      <c r="O194" s="114"/>
      <c r="P194" s="114"/>
      <c r="Q194" s="114"/>
      <c r="R194" s="114"/>
      <c r="S194" s="114"/>
      <c r="T194" s="114"/>
      <c r="U194" s="114"/>
      <c r="V194" s="114"/>
      <c r="W194" s="114"/>
      <c r="X194" s="114"/>
      <c r="Y194" s="112"/>
    </row>
    <row r="195" spans="1:32" ht="24" x14ac:dyDescent="0.55000000000000004">
      <c r="A195" s="114"/>
      <c r="B195" s="293" t="s">
        <v>154</v>
      </c>
      <c r="C195" s="293"/>
      <c r="D195" s="293"/>
      <c r="E195" s="293"/>
      <c r="F195" s="293"/>
      <c r="G195" s="293"/>
      <c r="H195" s="293"/>
      <c r="I195" s="293"/>
      <c r="J195" s="293" t="s">
        <v>515</v>
      </c>
      <c r="K195" s="293"/>
      <c r="L195" s="293"/>
      <c r="M195" s="293"/>
      <c r="N195" s="293"/>
      <c r="O195" s="293"/>
      <c r="P195" s="293"/>
      <c r="Q195" s="114"/>
      <c r="R195" s="114"/>
      <c r="S195" s="114"/>
      <c r="T195" s="114"/>
      <c r="U195" s="114"/>
      <c r="V195" s="114"/>
      <c r="W195" s="114"/>
      <c r="X195" s="114"/>
      <c r="Y195" s="112"/>
    </row>
    <row r="196" spans="1:32" ht="24" x14ac:dyDescent="0.55000000000000004">
      <c r="A196" s="114"/>
      <c r="B196" s="115"/>
      <c r="C196" s="115"/>
      <c r="D196" s="115"/>
      <c r="E196" s="115"/>
      <c r="F196" s="115"/>
      <c r="G196" s="115"/>
      <c r="H196" s="115"/>
      <c r="I196" s="115"/>
      <c r="J196" s="116"/>
      <c r="K196" s="116"/>
      <c r="L196" s="114"/>
      <c r="M196" s="114"/>
      <c r="N196" s="114"/>
      <c r="O196" s="114"/>
      <c r="P196" s="114"/>
      <c r="Q196" s="114"/>
      <c r="R196" s="114"/>
      <c r="S196" s="114"/>
      <c r="T196" s="114"/>
      <c r="U196" s="114"/>
      <c r="V196" s="114"/>
      <c r="W196" s="114"/>
      <c r="X196" s="114"/>
      <c r="Y196" s="112"/>
      <c r="AD196" s="111"/>
    </row>
    <row r="197" spans="1:32" ht="19.5" x14ac:dyDescent="0.45">
      <c r="A197" s="117"/>
      <c r="B197" s="118"/>
      <c r="C197" s="118"/>
      <c r="D197" s="118"/>
      <c r="E197" s="118"/>
      <c r="F197" s="118"/>
      <c r="G197" s="118"/>
      <c r="H197" s="118"/>
      <c r="I197" s="118"/>
      <c r="J197" s="119"/>
      <c r="K197" s="281" t="s">
        <v>119</v>
      </c>
      <c r="L197" s="282"/>
      <c r="M197" s="282"/>
      <c r="N197" s="282"/>
      <c r="O197" s="282"/>
      <c r="P197" s="282"/>
      <c r="Q197" s="282"/>
      <c r="R197" s="282"/>
      <c r="S197" s="282"/>
      <c r="T197" s="282"/>
      <c r="U197" s="282"/>
      <c r="V197" s="283"/>
      <c r="W197" s="284" t="s">
        <v>120</v>
      </c>
      <c r="X197" s="263" t="s">
        <v>121</v>
      </c>
      <c r="Y197" s="263" t="s">
        <v>122</v>
      </c>
      <c r="Z197" s="263" t="s">
        <v>123</v>
      </c>
      <c r="AA197" s="266" t="s">
        <v>124</v>
      </c>
      <c r="AB197" s="269" t="s">
        <v>156</v>
      </c>
      <c r="AC197" s="272" t="s">
        <v>125</v>
      </c>
      <c r="AD197" s="275" t="s">
        <v>126</v>
      </c>
      <c r="AE197" s="242" t="s">
        <v>127</v>
      </c>
      <c r="AF197" s="245" t="s">
        <v>128</v>
      </c>
    </row>
    <row r="198" spans="1:32" ht="18.75" x14ac:dyDescent="0.45">
      <c r="A198" s="291" t="s">
        <v>110</v>
      </c>
      <c r="B198" s="256" t="s">
        <v>129</v>
      </c>
      <c r="C198" s="251" t="s">
        <v>130</v>
      </c>
      <c r="D198" s="252" t="s">
        <v>111</v>
      </c>
      <c r="E198" s="254" t="s">
        <v>157</v>
      </c>
      <c r="F198" s="255"/>
      <c r="G198" s="256"/>
      <c r="H198" s="251" t="s">
        <v>131</v>
      </c>
      <c r="I198" s="251" t="s">
        <v>132</v>
      </c>
      <c r="J198" s="260" t="s">
        <v>133</v>
      </c>
      <c r="K198" s="287" t="s">
        <v>110</v>
      </c>
      <c r="L198" s="226" t="s">
        <v>134</v>
      </c>
      <c r="M198" s="226" t="s">
        <v>135</v>
      </c>
      <c r="N198" s="226" t="s">
        <v>111</v>
      </c>
      <c r="O198" s="226" t="s">
        <v>112</v>
      </c>
      <c r="P198" s="226" t="s">
        <v>136</v>
      </c>
      <c r="Q198" s="226" t="s">
        <v>137</v>
      </c>
      <c r="R198" s="229" t="s">
        <v>138</v>
      </c>
      <c r="S198" s="232" t="s">
        <v>113</v>
      </c>
      <c r="T198" s="233"/>
      <c r="U198" s="234"/>
      <c r="V198" s="226" t="s">
        <v>139</v>
      </c>
      <c r="W198" s="285"/>
      <c r="X198" s="264"/>
      <c r="Y198" s="264"/>
      <c r="Z198" s="264"/>
      <c r="AA198" s="267"/>
      <c r="AB198" s="270"/>
      <c r="AC198" s="273"/>
      <c r="AD198" s="276"/>
      <c r="AE198" s="243"/>
      <c r="AF198" s="246"/>
    </row>
    <row r="199" spans="1:32" ht="14.25" customHeight="1" x14ac:dyDescent="0.4">
      <c r="A199" s="291"/>
      <c r="B199" s="292"/>
      <c r="C199" s="252"/>
      <c r="D199" s="252"/>
      <c r="E199" s="257"/>
      <c r="F199" s="258"/>
      <c r="G199" s="259"/>
      <c r="H199" s="252"/>
      <c r="I199" s="252"/>
      <c r="J199" s="261"/>
      <c r="K199" s="288"/>
      <c r="L199" s="227"/>
      <c r="M199" s="227"/>
      <c r="N199" s="227"/>
      <c r="O199" s="227"/>
      <c r="P199" s="227"/>
      <c r="Q199" s="227"/>
      <c r="R199" s="230"/>
      <c r="S199" s="227" t="s">
        <v>140</v>
      </c>
      <c r="T199" s="235" t="s">
        <v>141</v>
      </c>
      <c r="U199" s="237" t="s">
        <v>142</v>
      </c>
      <c r="V199" s="227"/>
      <c r="W199" s="285"/>
      <c r="X199" s="264"/>
      <c r="Y199" s="264"/>
      <c r="Z199" s="264"/>
      <c r="AA199" s="267"/>
      <c r="AB199" s="270"/>
      <c r="AC199" s="273"/>
      <c r="AD199" s="276"/>
      <c r="AE199" s="243"/>
      <c r="AF199" s="246"/>
    </row>
    <row r="200" spans="1:32" ht="14.25" customHeight="1" x14ac:dyDescent="0.4">
      <c r="A200" s="291"/>
      <c r="B200" s="292"/>
      <c r="C200" s="252"/>
      <c r="D200" s="252"/>
      <c r="E200" s="290" t="s">
        <v>114</v>
      </c>
      <c r="F200" s="290" t="s">
        <v>158</v>
      </c>
      <c r="G200" s="290" t="s">
        <v>115</v>
      </c>
      <c r="H200" s="252"/>
      <c r="I200" s="252"/>
      <c r="J200" s="261"/>
      <c r="K200" s="288"/>
      <c r="L200" s="227"/>
      <c r="M200" s="227"/>
      <c r="N200" s="227"/>
      <c r="O200" s="227"/>
      <c r="P200" s="227"/>
      <c r="Q200" s="227"/>
      <c r="R200" s="230"/>
      <c r="S200" s="227"/>
      <c r="T200" s="235"/>
      <c r="U200" s="238"/>
      <c r="V200" s="227"/>
      <c r="W200" s="285"/>
      <c r="X200" s="264"/>
      <c r="Y200" s="264"/>
      <c r="Z200" s="264"/>
      <c r="AA200" s="267"/>
      <c r="AB200" s="270"/>
      <c r="AC200" s="273"/>
      <c r="AD200" s="276"/>
      <c r="AE200" s="243"/>
      <c r="AF200" s="246"/>
    </row>
    <row r="201" spans="1:32" ht="14.25" customHeight="1" x14ac:dyDescent="0.4">
      <c r="A201" s="291"/>
      <c r="B201" s="292"/>
      <c r="C201" s="252"/>
      <c r="D201" s="252"/>
      <c r="E201" s="252"/>
      <c r="F201" s="252"/>
      <c r="G201" s="252"/>
      <c r="H201" s="252"/>
      <c r="I201" s="252"/>
      <c r="J201" s="261"/>
      <c r="K201" s="288"/>
      <c r="L201" s="227"/>
      <c r="M201" s="227"/>
      <c r="N201" s="227"/>
      <c r="O201" s="227"/>
      <c r="P201" s="227"/>
      <c r="Q201" s="227"/>
      <c r="R201" s="230"/>
      <c r="S201" s="227"/>
      <c r="T201" s="235"/>
      <c r="U201" s="238"/>
      <c r="V201" s="227"/>
      <c r="W201" s="285"/>
      <c r="X201" s="264"/>
      <c r="Y201" s="264"/>
      <c r="Z201" s="264"/>
      <c r="AA201" s="267"/>
      <c r="AB201" s="270"/>
      <c r="AC201" s="273"/>
      <c r="AD201" s="276"/>
      <c r="AE201" s="243"/>
      <c r="AF201" s="246"/>
    </row>
    <row r="202" spans="1:32" ht="14.25" customHeight="1" x14ac:dyDescent="0.4">
      <c r="A202" s="291"/>
      <c r="B202" s="259"/>
      <c r="C202" s="253"/>
      <c r="D202" s="253"/>
      <c r="E202" s="253"/>
      <c r="F202" s="253"/>
      <c r="G202" s="253"/>
      <c r="H202" s="253"/>
      <c r="I202" s="253"/>
      <c r="J202" s="262"/>
      <c r="K202" s="289"/>
      <c r="L202" s="228"/>
      <c r="M202" s="228"/>
      <c r="N202" s="228"/>
      <c r="O202" s="228"/>
      <c r="P202" s="228"/>
      <c r="Q202" s="228"/>
      <c r="R202" s="231"/>
      <c r="S202" s="228"/>
      <c r="T202" s="236"/>
      <c r="U202" s="239"/>
      <c r="V202" s="228"/>
      <c r="W202" s="286"/>
      <c r="X202" s="265"/>
      <c r="Y202" s="265"/>
      <c r="Z202" s="265"/>
      <c r="AA202" s="268"/>
      <c r="AB202" s="271"/>
      <c r="AC202" s="274"/>
      <c r="AD202" s="277"/>
      <c r="AE202" s="244"/>
      <c r="AF202" s="247"/>
    </row>
    <row r="203" spans="1:32" ht="24" x14ac:dyDescent="0.55000000000000004">
      <c r="A203" s="79">
        <v>14</v>
      </c>
      <c r="B203" s="79" t="s">
        <v>143</v>
      </c>
      <c r="C203" s="79">
        <v>2149</v>
      </c>
      <c r="D203" s="79">
        <v>3</v>
      </c>
      <c r="E203" s="121" t="s">
        <v>162</v>
      </c>
      <c r="F203" s="143">
        <v>0</v>
      </c>
      <c r="G203" s="79">
        <v>56.25</v>
      </c>
      <c r="H203" s="79">
        <v>56.25</v>
      </c>
      <c r="I203" s="79">
        <v>380</v>
      </c>
      <c r="J203" s="122">
        <f t="shared" ref="J203:J209" si="65">H203*I203</f>
        <v>21375</v>
      </c>
      <c r="K203" s="79"/>
      <c r="L203" s="79"/>
      <c r="M203" s="79"/>
      <c r="N203" s="79"/>
      <c r="O203" s="79"/>
      <c r="P203" s="79"/>
      <c r="Q203" s="79"/>
      <c r="R203" s="123">
        <f t="shared" ref="R203:R209" si="66">O203*Q203</f>
        <v>0</v>
      </c>
      <c r="S203" s="79"/>
      <c r="T203" s="79"/>
      <c r="U203" s="123">
        <f t="shared" ref="U203:U209" si="67">R203*T203/100</f>
        <v>0</v>
      </c>
      <c r="V203" s="123">
        <f t="shared" ref="V203:V209" si="68">R203-U203</f>
        <v>0</v>
      </c>
      <c r="W203" s="123">
        <f t="shared" ref="W203:W209" si="69">J203+V203</f>
        <v>21375</v>
      </c>
      <c r="X203" s="123">
        <f t="shared" ref="X203:X209" si="70">W203</f>
        <v>21375</v>
      </c>
      <c r="Y203" s="79"/>
      <c r="Z203" s="123">
        <f t="shared" ref="Z203:Z209" si="71">X203</f>
        <v>21375</v>
      </c>
      <c r="AA203" s="124">
        <v>0.3</v>
      </c>
      <c r="AB203" s="125">
        <v>64.13</v>
      </c>
      <c r="AC203" s="32" t="s">
        <v>215</v>
      </c>
      <c r="AD203" s="126" t="s">
        <v>233</v>
      </c>
      <c r="AE203" s="30"/>
      <c r="AF203" s="127"/>
    </row>
    <row r="204" spans="1:32" ht="24" x14ac:dyDescent="0.55000000000000004">
      <c r="A204" s="79"/>
      <c r="B204" s="79"/>
      <c r="C204" s="79"/>
      <c r="D204" s="79">
        <v>3</v>
      </c>
      <c r="E204" s="121" t="s">
        <v>162</v>
      </c>
      <c r="F204" s="143">
        <v>0</v>
      </c>
      <c r="G204" s="79">
        <v>20</v>
      </c>
      <c r="H204" s="79">
        <v>20</v>
      </c>
      <c r="I204" s="79">
        <v>380</v>
      </c>
      <c r="J204" s="122">
        <f t="shared" si="65"/>
        <v>7600</v>
      </c>
      <c r="K204" s="79">
        <v>1</v>
      </c>
      <c r="L204" s="79" t="s">
        <v>223</v>
      </c>
      <c r="M204" s="79" t="s">
        <v>146</v>
      </c>
      <c r="N204" s="79" t="s">
        <v>201</v>
      </c>
      <c r="O204" s="79">
        <v>80</v>
      </c>
      <c r="P204" s="79">
        <v>100</v>
      </c>
      <c r="Q204" s="79">
        <v>6000</v>
      </c>
      <c r="R204" s="123">
        <f t="shared" si="66"/>
        <v>480000</v>
      </c>
      <c r="S204" s="79">
        <v>15</v>
      </c>
      <c r="T204" s="79">
        <v>20</v>
      </c>
      <c r="U204" s="123">
        <f t="shared" si="67"/>
        <v>96000</v>
      </c>
      <c r="V204" s="123">
        <f t="shared" si="68"/>
        <v>384000</v>
      </c>
      <c r="W204" s="123">
        <f t="shared" si="69"/>
        <v>391600</v>
      </c>
      <c r="X204" s="123">
        <f t="shared" si="70"/>
        <v>391600</v>
      </c>
      <c r="Y204" s="79"/>
      <c r="Z204" s="123">
        <f t="shared" si="71"/>
        <v>391600</v>
      </c>
      <c r="AA204" s="124">
        <v>0.3</v>
      </c>
      <c r="AB204" s="125">
        <v>1174.8</v>
      </c>
      <c r="AC204" s="32"/>
      <c r="AD204" s="127"/>
      <c r="AE204" s="30"/>
      <c r="AF204" s="127"/>
    </row>
    <row r="205" spans="1:32" ht="24" x14ac:dyDescent="0.55000000000000004">
      <c r="A205" s="79"/>
      <c r="B205" s="79"/>
      <c r="C205" s="79"/>
      <c r="D205" s="79">
        <v>3</v>
      </c>
      <c r="E205" s="121" t="s">
        <v>162</v>
      </c>
      <c r="F205" s="143">
        <v>0</v>
      </c>
      <c r="G205" s="79">
        <v>20</v>
      </c>
      <c r="H205" s="79">
        <v>20</v>
      </c>
      <c r="I205" s="79">
        <v>380</v>
      </c>
      <c r="J205" s="122">
        <f t="shared" si="65"/>
        <v>7600</v>
      </c>
      <c r="K205" s="79">
        <v>2</v>
      </c>
      <c r="L205" s="79" t="s">
        <v>223</v>
      </c>
      <c r="M205" s="79" t="s">
        <v>146</v>
      </c>
      <c r="N205" s="79" t="s">
        <v>232</v>
      </c>
      <c r="O205" s="79">
        <v>80</v>
      </c>
      <c r="P205" s="79">
        <v>100</v>
      </c>
      <c r="Q205" s="79">
        <v>6000</v>
      </c>
      <c r="R205" s="123">
        <f t="shared" si="66"/>
        <v>480000</v>
      </c>
      <c r="S205" s="79">
        <v>15</v>
      </c>
      <c r="T205" s="79">
        <v>20</v>
      </c>
      <c r="U205" s="123">
        <f t="shared" si="67"/>
        <v>96000</v>
      </c>
      <c r="V205" s="123">
        <f t="shared" si="68"/>
        <v>384000</v>
      </c>
      <c r="W205" s="123">
        <f t="shared" si="69"/>
        <v>391600</v>
      </c>
      <c r="X205" s="123">
        <f t="shared" si="70"/>
        <v>391600</v>
      </c>
      <c r="Y205" s="79"/>
      <c r="Z205" s="123">
        <f t="shared" si="71"/>
        <v>391600</v>
      </c>
      <c r="AA205" s="124">
        <v>0.3</v>
      </c>
      <c r="AB205" s="125">
        <v>1174.8</v>
      </c>
      <c r="AC205" s="32"/>
      <c r="AD205" s="127"/>
      <c r="AE205" s="30"/>
      <c r="AF205" s="127"/>
    </row>
    <row r="206" spans="1:32" ht="24" x14ac:dyDescent="0.55000000000000004">
      <c r="A206" s="79"/>
      <c r="B206" s="79"/>
      <c r="C206" s="79"/>
      <c r="D206" s="79">
        <v>3</v>
      </c>
      <c r="E206" s="121" t="s">
        <v>162</v>
      </c>
      <c r="F206" s="143" t="s">
        <v>507</v>
      </c>
      <c r="G206" s="79">
        <v>90</v>
      </c>
      <c r="H206" s="79">
        <v>90</v>
      </c>
      <c r="I206" s="79">
        <v>380</v>
      </c>
      <c r="J206" s="122">
        <f t="shared" si="65"/>
        <v>34200</v>
      </c>
      <c r="K206" s="79"/>
      <c r="L206" s="79"/>
      <c r="M206" s="79"/>
      <c r="N206" s="79" t="s">
        <v>232</v>
      </c>
      <c r="O206" s="79"/>
      <c r="P206" s="79"/>
      <c r="Q206" s="79"/>
      <c r="R206" s="123">
        <f t="shared" si="66"/>
        <v>0</v>
      </c>
      <c r="S206" s="79"/>
      <c r="T206" s="79"/>
      <c r="U206" s="123">
        <f t="shared" si="67"/>
        <v>0</v>
      </c>
      <c r="V206" s="123">
        <f t="shared" si="68"/>
        <v>0</v>
      </c>
      <c r="W206" s="123">
        <f t="shared" si="69"/>
        <v>34200</v>
      </c>
      <c r="X206" s="123">
        <f t="shared" si="70"/>
        <v>34200</v>
      </c>
      <c r="Y206" s="79"/>
      <c r="Z206" s="123">
        <f t="shared" si="71"/>
        <v>34200</v>
      </c>
      <c r="AA206" s="124">
        <v>0.3</v>
      </c>
      <c r="AB206" s="125">
        <v>102.6</v>
      </c>
      <c r="AC206" s="32"/>
      <c r="AD206" s="127"/>
      <c r="AE206" s="30"/>
      <c r="AF206" s="127"/>
    </row>
    <row r="207" spans="1:32" ht="24" x14ac:dyDescent="0.55000000000000004">
      <c r="A207" s="79"/>
      <c r="B207" s="79"/>
      <c r="C207" s="79"/>
      <c r="D207" s="79">
        <v>3</v>
      </c>
      <c r="E207" s="121" t="s">
        <v>162</v>
      </c>
      <c r="F207" s="143">
        <v>0</v>
      </c>
      <c r="G207" s="79">
        <v>12</v>
      </c>
      <c r="H207" s="79">
        <v>12</v>
      </c>
      <c r="I207" s="79">
        <v>380</v>
      </c>
      <c r="J207" s="122">
        <f t="shared" si="65"/>
        <v>4560</v>
      </c>
      <c r="K207" s="79">
        <v>3</v>
      </c>
      <c r="L207" s="79" t="s">
        <v>223</v>
      </c>
      <c r="M207" s="79" t="s">
        <v>146</v>
      </c>
      <c r="N207" s="79" t="s">
        <v>232</v>
      </c>
      <c r="O207" s="79">
        <v>48</v>
      </c>
      <c r="P207" s="79">
        <v>100</v>
      </c>
      <c r="Q207" s="79">
        <v>6000</v>
      </c>
      <c r="R207" s="123">
        <f t="shared" si="66"/>
        <v>288000</v>
      </c>
      <c r="S207" s="79">
        <v>15</v>
      </c>
      <c r="T207" s="79">
        <v>20</v>
      </c>
      <c r="U207" s="123">
        <f t="shared" si="67"/>
        <v>57600</v>
      </c>
      <c r="V207" s="123">
        <f t="shared" si="68"/>
        <v>230400</v>
      </c>
      <c r="W207" s="123">
        <f t="shared" si="69"/>
        <v>234960</v>
      </c>
      <c r="X207" s="123">
        <f t="shared" si="70"/>
        <v>234960</v>
      </c>
      <c r="Y207" s="79"/>
      <c r="Z207" s="123">
        <f t="shared" si="71"/>
        <v>234960</v>
      </c>
      <c r="AA207" s="124">
        <v>0.3</v>
      </c>
      <c r="AB207" s="125">
        <v>704.88</v>
      </c>
      <c r="AC207" s="32"/>
      <c r="AD207" s="127"/>
      <c r="AE207" s="30"/>
      <c r="AF207" s="127"/>
    </row>
    <row r="208" spans="1:32" ht="24" x14ac:dyDescent="0.55000000000000004">
      <c r="A208" s="79"/>
      <c r="B208" s="79"/>
      <c r="C208" s="79"/>
      <c r="D208" s="79">
        <v>3</v>
      </c>
      <c r="E208" s="121" t="s">
        <v>218</v>
      </c>
      <c r="F208" s="121" t="s">
        <v>160</v>
      </c>
      <c r="G208" s="79">
        <v>42</v>
      </c>
      <c r="H208" s="79">
        <v>942</v>
      </c>
      <c r="I208" s="79">
        <v>380</v>
      </c>
      <c r="J208" s="122">
        <f t="shared" si="65"/>
        <v>357960</v>
      </c>
      <c r="K208" s="79"/>
      <c r="L208" s="79"/>
      <c r="M208" s="79"/>
      <c r="N208" s="79"/>
      <c r="O208" s="79"/>
      <c r="P208" s="79"/>
      <c r="Q208" s="79"/>
      <c r="R208" s="123">
        <f t="shared" si="66"/>
        <v>0</v>
      </c>
      <c r="S208" s="79"/>
      <c r="T208" s="79"/>
      <c r="U208" s="123">
        <f t="shared" si="67"/>
        <v>0</v>
      </c>
      <c r="V208" s="123">
        <f t="shared" si="68"/>
        <v>0</v>
      </c>
      <c r="W208" s="123">
        <f t="shared" si="69"/>
        <v>357960</v>
      </c>
      <c r="X208" s="123">
        <f t="shared" si="70"/>
        <v>357960</v>
      </c>
      <c r="Y208" s="79"/>
      <c r="Z208" s="123">
        <f t="shared" si="71"/>
        <v>357960</v>
      </c>
      <c r="AA208" s="124">
        <v>0.3</v>
      </c>
      <c r="AB208" s="125">
        <v>1073.8800000000001</v>
      </c>
      <c r="AC208" s="32"/>
      <c r="AD208" s="127"/>
      <c r="AE208" s="30"/>
      <c r="AF208" s="127"/>
    </row>
    <row r="209" spans="1:32" ht="24" x14ac:dyDescent="0.55000000000000004">
      <c r="A209" s="79">
        <v>15</v>
      </c>
      <c r="B209" s="79" t="s">
        <v>143</v>
      </c>
      <c r="C209" s="79">
        <v>2060</v>
      </c>
      <c r="D209" s="79">
        <v>2</v>
      </c>
      <c r="E209" s="121" t="s">
        <v>162</v>
      </c>
      <c r="F209" s="121" t="s">
        <v>160</v>
      </c>
      <c r="G209" s="79">
        <v>41</v>
      </c>
      <c r="H209" s="79">
        <v>141</v>
      </c>
      <c r="I209" s="79">
        <v>380</v>
      </c>
      <c r="J209" s="122">
        <f t="shared" si="65"/>
        <v>53580</v>
      </c>
      <c r="K209" s="79">
        <v>1</v>
      </c>
      <c r="L209" s="79" t="s">
        <v>204</v>
      </c>
      <c r="M209" s="79" t="s">
        <v>146</v>
      </c>
      <c r="N209" s="79" t="s">
        <v>241</v>
      </c>
      <c r="O209" s="79">
        <v>128</v>
      </c>
      <c r="P209" s="79">
        <v>100</v>
      </c>
      <c r="Q209" s="79">
        <v>6550</v>
      </c>
      <c r="R209" s="123">
        <f t="shared" si="66"/>
        <v>838400</v>
      </c>
      <c r="S209" s="79">
        <v>20</v>
      </c>
      <c r="T209" s="79">
        <v>30</v>
      </c>
      <c r="U209" s="123">
        <f t="shared" si="67"/>
        <v>251520</v>
      </c>
      <c r="V209" s="123">
        <f t="shared" si="68"/>
        <v>586880</v>
      </c>
      <c r="W209" s="123">
        <f t="shared" si="69"/>
        <v>640460</v>
      </c>
      <c r="X209" s="123">
        <f t="shared" si="70"/>
        <v>640460</v>
      </c>
      <c r="Y209" s="79">
        <v>50000000</v>
      </c>
      <c r="Z209" s="123">
        <f t="shared" si="71"/>
        <v>640460</v>
      </c>
      <c r="AA209" s="124">
        <v>0.01</v>
      </c>
      <c r="AB209" s="125">
        <v>0</v>
      </c>
      <c r="AC209" s="32"/>
      <c r="AD209" s="127"/>
      <c r="AE209" s="30"/>
      <c r="AF209" s="127"/>
    </row>
    <row r="210" spans="1:32" ht="24" x14ac:dyDescent="0.55000000000000004">
      <c r="A210" s="32"/>
      <c r="B210" s="32"/>
      <c r="C210" s="32"/>
      <c r="D210" s="32"/>
      <c r="E210" s="127"/>
      <c r="F210" s="127"/>
      <c r="G210" s="142"/>
      <c r="H210" s="142"/>
      <c r="I210" s="32"/>
      <c r="J210" s="58"/>
      <c r="K210" s="32"/>
      <c r="L210" s="32"/>
      <c r="M210" s="32"/>
      <c r="N210" s="32"/>
      <c r="O210" s="32"/>
      <c r="P210" s="32"/>
      <c r="Q210" s="32"/>
      <c r="R210" s="50"/>
      <c r="S210" s="32"/>
      <c r="T210" s="32"/>
      <c r="U210" s="50"/>
      <c r="V210" s="50"/>
      <c r="W210" s="50"/>
      <c r="X210" s="50"/>
      <c r="Y210" s="32"/>
      <c r="Z210" s="50"/>
      <c r="AA210" s="38"/>
      <c r="AB210" s="131"/>
      <c r="AC210" s="127"/>
      <c r="AD210" s="127"/>
      <c r="AE210" s="127"/>
      <c r="AF210" s="127"/>
    </row>
    <row r="211" spans="1:32" s="134" customFormat="1" ht="21.75" x14ac:dyDescent="0.5">
      <c r="A211" s="133" t="s">
        <v>490</v>
      </c>
      <c r="Z211" s="135" t="s">
        <v>167</v>
      </c>
      <c r="AA211" s="136"/>
      <c r="AB211" s="137">
        <f>SUM(AB203:AB209)</f>
        <v>4295.09</v>
      </c>
    </row>
    <row r="212" spans="1:32" s="134" customFormat="1" ht="21.75" x14ac:dyDescent="0.5">
      <c r="A212" s="133" t="s">
        <v>491</v>
      </c>
      <c r="Z212" s="135" t="s">
        <v>168</v>
      </c>
      <c r="AA212" s="136"/>
      <c r="AB212" s="137">
        <f>AB211*90/100</f>
        <v>3865.5810000000001</v>
      </c>
    </row>
    <row r="213" spans="1:32" s="134" customFormat="1" ht="19.5" customHeight="1" x14ac:dyDescent="0.5">
      <c r="A213" s="133" t="s">
        <v>492</v>
      </c>
      <c r="Z213" s="138" t="s">
        <v>169</v>
      </c>
      <c r="AA213" s="139"/>
      <c r="AB213" s="137">
        <f>AB211-AB212</f>
        <v>429.50900000000001</v>
      </c>
    </row>
    <row r="214" spans="1:32" s="134" customFormat="1" ht="21" customHeight="1" x14ac:dyDescent="0.5">
      <c r="A214" s="133" t="s">
        <v>493</v>
      </c>
    </row>
    <row r="215" spans="1:32" s="134" customFormat="1" ht="22.5" customHeight="1" x14ac:dyDescent="0.5">
      <c r="A215" s="133" t="s">
        <v>494</v>
      </c>
    </row>
    <row r="216" spans="1:32" s="134" customFormat="1" ht="22.5" customHeight="1" x14ac:dyDescent="0.5">
      <c r="A216" s="133" t="s">
        <v>495</v>
      </c>
    </row>
    <row r="218" spans="1:32" ht="24" x14ac:dyDescent="0.55000000000000004">
      <c r="A218" s="113" t="s">
        <v>516</v>
      </c>
      <c r="B218" s="114"/>
      <c r="C218" s="114"/>
      <c r="D218" s="114"/>
      <c r="E218" s="114"/>
      <c r="F218" s="114"/>
      <c r="G218" s="114"/>
      <c r="H218" s="114"/>
      <c r="I218" s="114"/>
      <c r="J218" s="114"/>
      <c r="K218" s="114"/>
      <c r="L218" s="114"/>
      <c r="M218" s="114"/>
      <c r="N218" s="114"/>
      <c r="O218" s="114"/>
      <c r="P218" s="114"/>
      <c r="Q218" s="114"/>
      <c r="R218" s="114"/>
      <c r="S218" s="114"/>
      <c r="T218" s="114"/>
      <c r="U218" s="114"/>
      <c r="V218" s="114"/>
      <c r="W218" s="114"/>
      <c r="X218" s="114"/>
      <c r="Y218" s="112"/>
    </row>
    <row r="219" spans="1:32" ht="24" x14ac:dyDescent="0.55000000000000004">
      <c r="A219" s="114"/>
      <c r="B219" s="293" t="s">
        <v>154</v>
      </c>
      <c r="C219" s="293"/>
      <c r="D219" s="293"/>
      <c r="E219" s="293"/>
      <c r="F219" s="293"/>
      <c r="G219" s="293"/>
      <c r="H219" s="293"/>
      <c r="I219" s="293"/>
      <c r="J219" s="293" t="s">
        <v>517</v>
      </c>
      <c r="K219" s="293"/>
      <c r="L219" s="293"/>
      <c r="M219" s="293"/>
      <c r="N219" s="293"/>
      <c r="O219" s="293"/>
      <c r="P219" s="293"/>
      <c r="Q219" s="114"/>
      <c r="R219" s="114"/>
      <c r="S219" s="114"/>
      <c r="T219" s="114"/>
      <c r="U219" s="114"/>
      <c r="V219" s="114"/>
      <c r="W219" s="114"/>
      <c r="X219" s="114"/>
      <c r="Y219" s="112"/>
    </row>
    <row r="220" spans="1:32" ht="24" x14ac:dyDescent="0.55000000000000004">
      <c r="A220" s="114"/>
      <c r="B220" s="115"/>
      <c r="C220" s="115"/>
      <c r="D220" s="115"/>
      <c r="E220" s="115"/>
      <c r="F220" s="115"/>
      <c r="G220" s="115"/>
      <c r="H220" s="115"/>
      <c r="I220" s="115"/>
      <c r="J220" s="116"/>
      <c r="K220" s="116"/>
      <c r="L220" s="114"/>
      <c r="M220" s="114"/>
      <c r="N220" s="114"/>
      <c r="O220" s="114"/>
      <c r="P220" s="114"/>
      <c r="Q220" s="114"/>
      <c r="R220" s="114"/>
      <c r="S220" s="114"/>
      <c r="T220" s="114"/>
      <c r="U220" s="114"/>
      <c r="V220" s="114"/>
      <c r="W220" s="114"/>
      <c r="X220" s="114"/>
      <c r="Y220" s="112"/>
      <c r="AD220" s="111"/>
    </row>
    <row r="221" spans="1:32" ht="19.5" x14ac:dyDescent="0.45">
      <c r="A221" s="117"/>
      <c r="B221" s="118"/>
      <c r="C221" s="118"/>
      <c r="D221" s="118"/>
      <c r="E221" s="118"/>
      <c r="F221" s="118"/>
      <c r="G221" s="118"/>
      <c r="H221" s="118"/>
      <c r="I221" s="118"/>
      <c r="J221" s="119"/>
      <c r="K221" s="281" t="s">
        <v>119</v>
      </c>
      <c r="L221" s="282"/>
      <c r="M221" s="282"/>
      <c r="N221" s="282"/>
      <c r="O221" s="282"/>
      <c r="P221" s="282"/>
      <c r="Q221" s="282"/>
      <c r="R221" s="282"/>
      <c r="S221" s="282"/>
      <c r="T221" s="282"/>
      <c r="U221" s="282"/>
      <c r="V221" s="283"/>
      <c r="W221" s="284" t="s">
        <v>120</v>
      </c>
      <c r="X221" s="263" t="s">
        <v>121</v>
      </c>
      <c r="Y221" s="263" t="s">
        <v>122</v>
      </c>
      <c r="Z221" s="263" t="s">
        <v>123</v>
      </c>
      <c r="AA221" s="266" t="s">
        <v>124</v>
      </c>
      <c r="AB221" s="269" t="s">
        <v>156</v>
      </c>
      <c r="AC221" s="272" t="s">
        <v>125</v>
      </c>
      <c r="AD221" s="275" t="s">
        <v>126</v>
      </c>
      <c r="AE221" s="242" t="s">
        <v>127</v>
      </c>
      <c r="AF221" s="245" t="s">
        <v>128</v>
      </c>
    </row>
    <row r="222" spans="1:32" ht="18.75" x14ac:dyDescent="0.45">
      <c r="A222" s="291" t="s">
        <v>110</v>
      </c>
      <c r="B222" s="256" t="s">
        <v>129</v>
      </c>
      <c r="C222" s="251" t="s">
        <v>130</v>
      </c>
      <c r="D222" s="252" t="s">
        <v>111</v>
      </c>
      <c r="E222" s="254" t="s">
        <v>157</v>
      </c>
      <c r="F222" s="255"/>
      <c r="G222" s="256"/>
      <c r="H222" s="251" t="s">
        <v>131</v>
      </c>
      <c r="I222" s="251" t="s">
        <v>132</v>
      </c>
      <c r="J222" s="260" t="s">
        <v>133</v>
      </c>
      <c r="K222" s="287" t="s">
        <v>110</v>
      </c>
      <c r="L222" s="226" t="s">
        <v>134</v>
      </c>
      <c r="M222" s="226" t="s">
        <v>135</v>
      </c>
      <c r="N222" s="226" t="s">
        <v>111</v>
      </c>
      <c r="O222" s="226" t="s">
        <v>112</v>
      </c>
      <c r="P222" s="226" t="s">
        <v>136</v>
      </c>
      <c r="Q222" s="226" t="s">
        <v>137</v>
      </c>
      <c r="R222" s="229" t="s">
        <v>138</v>
      </c>
      <c r="S222" s="232" t="s">
        <v>113</v>
      </c>
      <c r="T222" s="233"/>
      <c r="U222" s="234"/>
      <c r="V222" s="226" t="s">
        <v>139</v>
      </c>
      <c r="W222" s="285"/>
      <c r="X222" s="264"/>
      <c r="Y222" s="264"/>
      <c r="Z222" s="264"/>
      <c r="AA222" s="267"/>
      <c r="AB222" s="270"/>
      <c r="AC222" s="273"/>
      <c r="AD222" s="276"/>
      <c r="AE222" s="243"/>
      <c r="AF222" s="246"/>
    </row>
    <row r="223" spans="1:32" ht="14.25" customHeight="1" x14ac:dyDescent="0.4">
      <c r="A223" s="291"/>
      <c r="B223" s="292"/>
      <c r="C223" s="252"/>
      <c r="D223" s="252"/>
      <c r="E223" s="257"/>
      <c r="F223" s="258"/>
      <c r="G223" s="259"/>
      <c r="H223" s="252"/>
      <c r="I223" s="252"/>
      <c r="J223" s="261"/>
      <c r="K223" s="288"/>
      <c r="L223" s="227"/>
      <c r="M223" s="227"/>
      <c r="N223" s="227"/>
      <c r="O223" s="227"/>
      <c r="P223" s="227"/>
      <c r="Q223" s="227"/>
      <c r="R223" s="230"/>
      <c r="S223" s="227" t="s">
        <v>140</v>
      </c>
      <c r="T223" s="235" t="s">
        <v>141</v>
      </c>
      <c r="U223" s="237" t="s">
        <v>142</v>
      </c>
      <c r="V223" s="227"/>
      <c r="W223" s="285"/>
      <c r="X223" s="264"/>
      <c r="Y223" s="264"/>
      <c r="Z223" s="264"/>
      <c r="AA223" s="267"/>
      <c r="AB223" s="270"/>
      <c r="AC223" s="273"/>
      <c r="AD223" s="276"/>
      <c r="AE223" s="243"/>
      <c r="AF223" s="246"/>
    </row>
    <row r="224" spans="1:32" ht="14.25" customHeight="1" x14ac:dyDescent="0.4">
      <c r="A224" s="291"/>
      <c r="B224" s="292"/>
      <c r="C224" s="252"/>
      <c r="D224" s="252"/>
      <c r="E224" s="290" t="s">
        <v>114</v>
      </c>
      <c r="F224" s="290" t="s">
        <v>158</v>
      </c>
      <c r="G224" s="290" t="s">
        <v>115</v>
      </c>
      <c r="H224" s="252"/>
      <c r="I224" s="252"/>
      <c r="J224" s="261"/>
      <c r="K224" s="288"/>
      <c r="L224" s="227"/>
      <c r="M224" s="227"/>
      <c r="N224" s="227"/>
      <c r="O224" s="227"/>
      <c r="P224" s="227"/>
      <c r="Q224" s="227"/>
      <c r="R224" s="230"/>
      <c r="S224" s="227"/>
      <c r="T224" s="235"/>
      <c r="U224" s="238"/>
      <c r="V224" s="227"/>
      <c r="W224" s="285"/>
      <c r="X224" s="264"/>
      <c r="Y224" s="264"/>
      <c r="Z224" s="264"/>
      <c r="AA224" s="267"/>
      <c r="AB224" s="270"/>
      <c r="AC224" s="273"/>
      <c r="AD224" s="276"/>
      <c r="AE224" s="243"/>
      <c r="AF224" s="246"/>
    </row>
    <row r="225" spans="1:32" ht="14.25" customHeight="1" x14ac:dyDescent="0.4">
      <c r="A225" s="291"/>
      <c r="B225" s="292"/>
      <c r="C225" s="252"/>
      <c r="D225" s="252"/>
      <c r="E225" s="252"/>
      <c r="F225" s="252"/>
      <c r="G225" s="252"/>
      <c r="H225" s="252"/>
      <c r="I225" s="252"/>
      <c r="J225" s="261"/>
      <c r="K225" s="288"/>
      <c r="L225" s="227"/>
      <c r="M225" s="227"/>
      <c r="N225" s="227"/>
      <c r="O225" s="227"/>
      <c r="P225" s="227"/>
      <c r="Q225" s="227"/>
      <c r="R225" s="230"/>
      <c r="S225" s="227"/>
      <c r="T225" s="235"/>
      <c r="U225" s="238"/>
      <c r="V225" s="227"/>
      <c r="W225" s="285"/>
      <c r="X225" s="264"/>
      <c r="Y225" s="264"/>
      <c r="Z225" s="264"/>
      <c r="AA225" s="267"/>
      <c r="AB225" s="270"/>
      <c r="AC225" s="273"/>
      <c r="AD225" s="276"/>
      <c r="AE225" s="243"/>
      <c r="AF225" s="246"/>
    </row>
    <row r="226" spans="1:32" ht="14.25" customHeight="1" x14ac:dyDescent="0.4">
      <c r="A226" s="291"/>
      <c r="B226" s="259"/>
      <c r="C226" s="253"/>
      <c r="D226" s="253"/>
      <c r="E226" s="253"/>
      <c r="F226" s="253"/>
      <c r="G226" s="253"/>
      <c r="H226" s="253"/>
      <c r="I226" s="253"/>
      <c r="J226" s="262"/>
      <c r="K226" s="289"/>
      <c r="L226" s="228"/>
      <c r="M226" s="228"/>
      <c r="N226" s="228"/>
      <c r="O226" s="228"/>
      <c r="P226" s="228"/>
      <c r="Q226" s="228"/>
      <c r="R226" s="231"/>
      <c r="S226" s="228"/>
      <c r="T226" s="236"/>
      <c r="U226" s="239"/>
      <c r="V226" s="228"/>
      <c r="W226" s="286"/>
      <c r="X226" s="265"/>
      <c r="Y226" s="265"/>
      <c r="Z226" s="265"/>
      <c r="AA226" s="268"/>
      <c r="AB226" s="271"/>
      <c r="AC226" s="274"/>
      <c r="AD226" s="277"/>
      <c r="AE226" s="244"/>
      <c r="AF226" s="247"/>
    </row>
    <row r="227" spans="1:32" ht="24" x14ac:dyDescent="0.55000000000000004">
      <c r="A227" s="129">
        <v>16</v>
      </c>
      <c r="B227" s="129" t="s">
        <v>143</v>
      </c>
      <c r="C227" s="129">
        <v>29975</v>
      </c>
      <c r="D227" s="129">
        <v>3</v>
      </c>
      <c r="E227" s="144" t="s">
        <v>162</v>
      </c>
      <c r="F227" s="145">
        <v>0</v>
      </c>
      <c r="G227" s="129">
        <v>9</v>
      </c>
      <c r="H227" s="129">
        <v>9</v>
      </c>
      <c r="I227" s="129">
        <v>880</v>
      </c>
      <c r="J227" s="146">
        <f t="shared" ref="J227:J230" si="72">H227*I227</f>
        <v>7920</v>
      </c>
      <c r="K227" s="129">
        <v>1</v>
      </c>
      <c r="L227" s="129" t="s">
        <v>223</v>
      </c>
      <c r="M227" s="129" t="s">
        <v>146</v>
      </c>
      <c r="N227" s="129" t="s">
        <v>201</v>
      </c>
      <c r="O227" s="129">
        <v>36</v>
      </c>
      <c r="P227" s="129">
        <v>100</v>
      </c>
      <c r="Q227" s="129">
        <v>6000</v>
      </c>
      <c r="R227" s="147">
        <f t="shared" ref="R227:R230" si="73">O227*Q227</f>
        <v>216000</v>
      </c>
      <c r="S227" s="129">
        <v>10</v>
      </c>
      <c r="T227" s="129">
        <v>10</v>
      </c>
      <c r="U227" s="147">
        <f t="shared" ref="U227:U230" si="74">R227*T227/100</f>
        <v>21600</v>
      </c>
      <c r="V227" s="147">
        <f t="shared" ref="V227:V230" si="75">R227-U227</f>
        <v>194400</v>
      </c>
      <c r="W227" s="147">
        <f t="shared" ref="W227:W230" si="76">J227+V227</f>
        <v>202320</v>
      </c>
      <c r="X227" s="147">
        <f t="shared" ref="X227:X230" si="77">W227</f>
        <v>202320</v>
      </c>
      <c r="Y227" s="129"/>
      <c r="Z227" s="147">
        <f t="shared" ref="Z227:Z230" si="78">X227</f>
        <v>202320</v>
      </c>
      <c r="AA227" s="148">
        <v>0.3</v>
      </c>
      <c r="AB227" s="149">
        <v>606.96</v>
      </c>
      <c r="AC227" s="32" t="s">
        <v>219</v>
      </c>
      <c r="AD227" s="126" t="s">
        <v>220</v>
      </c>
      <c r="AE227" s="30"/>
      <c r="AF227" s="127"/>
    </row>
    <row r="228" spans="1:32" ht="24" x14ac:dyDescent="0.55000000000000004">
      <c r="A228" s="129"/>
      <c r="B228" s="129"/>
      <c r="C228" s="129"/>
      <c r="D228" s="129">
        <v>3</v>
      </c>
      <c r="E228" s="144" t="s">
        <v>162</v>
      </c>
      <c r="F228" s="145">
        <v>0</v>
      </c>
      <c r="G228" s="129">
        <v>9</v>
      </c>
      <c r="H228" s="129">
        <v>9</v>
      </c>
      <c r="I228" s="129">
        <v>880</v>
      </c>
      <c r="J228" s="146">
        <f t="shared" si="72"/>
        <v>7920</v>
      </c>
      <c r="K228" s="129">
        <v>2</v>
      </c>
      <c r="L228" s="129" t="s">
        <v>223</v>
      </c>
      <c r="M228" s="129" t="s">
        <v>146</v>
      </c>
      <c r="N228" s="129" t="s">
        <v>201</v>
      </c>
      <c r="O228" s="129">
        <v>36</v>
      </c>
      <c r="P228" s="129">
        <v>100</v>
      </c>
      <c r="Q228" s="129">
        <v>6000</v>
      </c>
      <c r="R228" s="147">
        <f t="shared" si="73"/>
        <v>216000</v>
      </c>
      <c r="S228" s="129">
        <v>10</v>
      </c>
      <c r="T228" s="129">
        <v>10</v>
      </c>
      <c r="U228" s="147">
        <f t="shared" si="74"/>
        <v>21600</v>
      </c>
      <c r="V228" s="147">
        <f t="shared" si="75"/>
        <v>194400</v>
      </c>
      <c r="W228" s="147">
        <f t="shared" si="76"/>
        <v>202320</v>
      </c>
      <c r="X228" s="147">
        <f t="shared" si="77"/>
        <v>202320</v>
      </c>
      <c r="Y228" s="129"/>
      <c r="Z228" s="147">
        <f t="shared" si="78"/>
        <v>202320</v>
      </c>
      <c r="AA228" s="148">
        <v>0.3</v>
      </c>
      <c r="AB228" s="149">
        <v>606.96</v>
      </c>
      <c r="AC228" s="32"/>
      <c r="AD228" s="127"/>
      <c r="AE228" s="30"/>
      <c r="AF228" s="127"/>
    </row>
    <row r="229" spans="1:32" ht="24" x14ac:dyDescent="0.55000000000000004">
      <c r="A229" s="129"/>
      <c r="B229" s="129"/>
      <c r="C229" s="129"/>
      <c r="D229" s="129">
        <v>3</v>
      </c>
      <c r="E229" s="144" t="s">
        <v>162</v>
      </c>
      <c r="F229" s="145">
        <v>0</v>
      </c>
      <c r="G229" s="129">
        <v>27</v>
      </c>
      <c r="H229" s="129">
        <v>27</v>
      </c>
      <c r="I229" s="129">
        <v>880</v>
      </c>
      <c r="J229" s="146">
        <f t="shared" si="72"/>
        <v>23760</v>
      </c>
      <c r="K229" s="129">
        <v>3</v>
      </c>
      <c r="L229" s="129" t="s">
        <v>223</v>
      </c>
      <c r="M229" s="129" t="s">
        <v>146</v>
      </c>
      <c r="N229" s="129" t="s">
        <v>201</v>
      </c>
      <c r="O229" s="129">
        <v>108</v>
      </c>
      <c r="P229" s="129">
        <v>100</v>
      </c>
      <c r="Q229" s="129">
        <v>6000</v>
      </c>
      <c r="R229" s="147">
        <f t="shared" si="73"/>
        <v>648000</v>
      </c>
      <c r="S229" s="129">
        <v>10</v>
      </c>
      <c r="T229" s="129">
        <v>10</v>
      </c>
      <c r="U229" s="147">
        <f t="shared" si="74"/>
        <v>64800</v>
      </c>
      <c r="V229" s="147">
        <f t="shared" si="75"/>
        <v>583200</v>
      </c>
      <c r="W229" s="147">
        <f t="shared" si="76"/>
        <v>606960</v>
      </c>
      <c r="X229" s="147">
        <f t="shared" si="77"/>
        <v>606960</v>
      </c>
      <c r="Y229" s="129"/>
      <c r="Z229" s="147">
        <f t="shared" si="78"/>
        <v>606960</v>
      </c>
      <c r="AA229" s="148">
        <v>0.3</v>
      </c>
      <c r="AB229" s="149">
        <v>1820.88</v>
      </c>
      <c r="AC229" s="32"/>
      <c r="AD229" s="127"/>
      <c r="AE229" s="30"/>
      <c r="AF229" s="127"/>
    </row>
    <row r="230" spans="1:32" ht="24" x14ac:dyDescent="0.55000000000000004">
      <c r="A230" s="129"/>
      <c r="B230" s="129"/>
      <c r="C230" s="129"/>
      <c r="D230" s="129">
        <v>1</v>
      </c>
      <c r="E230" s="144" t="s">
        <v>162</v>
      </c>
      <c r="F230" s="145">
        <v>3</v>
      </c>
      <c r="G230" s="129">
        <v>79</v>
      </c>
      <c r="H230" s="129">
        <v>379</v>
      </c>
      <c r="I230" s="129">
        <v>880</v>
      </c>
      <c r="J230" s="146">
        <f t="shared" si="72"/>
        <v>333520</v>
      </c>
      <c r="K230" s="129"/>
      <c r="L230" s="129"/>
      <c r="M230" s="129"/>
      <c r="N230" s="129"/>
      <c r="O230" s="129"/>
      <c r="P230" s="129"/>
      <c r="Q230" s="129"/>
      <c r="R230" s="147">
        <f t="shared" si="73"/>
        <v>0</v>
      </c>
      <c r="S230" s="129"/>
      <c r="T230" s="129"/>
      <c r="U230" s="147">
        <f t="shared" si="74"/>
        <v>0</v>
      </c>
      <c r="V230" s="147">
        <f t="shared" si="75"/>
        <v>0</v>
      </c>
      <c r="W230" s="147">
        <f t="shared" si="76"/>
        <v>333520</v>
      </c>
      <c r="X230" s="147">
        <f t="shared" si="77"/>
        <v>333520</v>
      </c>
      <c r="Y230" s="150">
        <v>50000000</v>
      </c>
      <c r="Z230" s="147">
        <f t="shared" si="78"/>
        <v>333520</v>
      </c>
      <c r="AA230" s="148">
        <v>0.01</v>
      </c>
      <c r="AB230" s="149">
        <v>0</v>
      </c>
      <c r="AC230" s="32"/>
      <c r="AD230" s="127"/>
      <c r="AE230" s="30"/>
      <c r="AF230" s="127"/>
    </row>
    <row r="231" spans="1:32" ht="24" x14ac:dyDescent="0.55000000000000004">
      <c r="A231" s="32"/>
      <c r="B231" s="32"/>
      <c r="C231" s="32"/>
      <c r="D231" s="32"/>
      <c r="E231" s="127"/>
      <c r="F231" s="127"/>
      <c r="G231" s="142"/>
      <c r="H231" s="142"/>
      <c r="I231" s="32"/>
      <c r="J231" s="58"/>
      <c r="K231" s="32"/>
      <c r="L231" s="32"/>
      <c r="M231" s="32"/>
      <c r="N231" s="32"/>
      <c r="O231" s="32"/>
      <c r="P231" s="32"/>
      <c r="Q231" s="32"/>
      <c r="R231" s="50"/>
      <c r="S231" s="32"/>
      <c r="T231" s="32"/>
      <c r="U231" s="50"/>
      <c r="V231" s="50"/>
      <c r="W231" s="50"/>
      <c r="X231" s="50"/>
      <c r="Y231" s="32"/>
      <c r="Z231" s="50"/>
      <c r="AA231" s="38"/>
      <c r="AB231" s="131"/>
      <c r="AC231" s="127"/>
      <c r="AD231" s="127"/>
      <c r="AE231" s="127"/>
      <c r="AF231" s="127"/>
    </row>
    <row r="232" spans="1:32" s="134" customFormat="1" ht="21.75" x14ac:dyDescent="0.5">
      <c r="A232" s="133" t="s">
        <v>490</v>
      </c>
      <c r="Z232" s="135" t="s">
        <v>167</v>
      </c>
      <c r="AA232" s="136"/>
      <c r="AB232" s="137">
        <f>SUM(AB227:AB230)</f>
        <v>3034.8</v>
      </c>
    </row>
    <row r="233" spans="1:32" s="134" customFormat="1" ht="21.75" x14ac:dyDescent="0.5">
      <c r="A233" s="133" t="s">
        <v>491</v>
      </c>
      <c r="Z233" s="135" t="s">
        <v>168</v>
      </c>
      <c r="AA233" s="136"/>
      <c r="AB233" s="137">
        <f>AB232*90/100</f>
        <v>2731.32</v>
      </c>
    </row>
    <row r="234" spans="1:32" s="134" customFormat="1" ht="19.5" customHeight="1" x14ac:dyDescent="0.5">
      <c r="A234" s="133" t="s">
        <v>492</v>
      </c>
      <c r="Z234" s="138" t="s">
        <v>169</v>
      </c>
      <c r="AA234" s="139"/>
      <c r="AB234" s="137">
        <f>AB232-AB233</f>
        <v>303.48</v>
      </c>
    </row>
    <row r="235" spans="1:32" s="134" customFormat="1" ht="21" customHeight="1" x14ac:dyDescent="0.5">
      <c r="A235" s="133" t="s">
        <v>493</v>
      </c>
    </row>
    <row r="236" spans="1:32" s="134" customFormat="1" ht="22.5" customHeight="1" x14ac:dyDescent="0.5">
      <c r="A236" s="133" t="s">
        <v>494</v>
      </c>
    </row>
    <row r="237" spans="1:32" s="134" customFormat="1" ht="22.5" customHeight="1" x14ac:dyDescent="0.5">
      <c r="A237" s="133" t="s">
        <v>495</v>
      </c>
    </row>
    <row r="239" spans="1:32" ht="24" x14ac:dyDescent="0.55000000000000004">
      <c r="A239" s="113" t="s">
        <v>518</v>
      </c>
      <c r="B239" s="114"/>
      <c r="C239" s="114"/>
      <c r="D239" s="114"/>
      <c r="E239" s="114"/>
      <c r="F239" s="114"/>
      <c r="G239" s="114"/>
      <c r="H239" s="114"/>
      <c r="I239" s="114"/>
      <c r="J239" s="114"/>
      <c r="K239" s="114"/>
      <c r="L239" s="114"/>
      <c r="M239" s="114"/>
      <c r="N239" s="114"/>
      <c r="O239" s="114"/>
      <c r="P239" s="114"/>
      <c r="Q239" s="114"/>
      <c r="R239" s="114"/>
      <c r="S239" s="114"/>
      <c r="T239" s="114"/>
      <c r="U239" s="114"/>
      <c r="V239" s="114"/>
      <c r="W239" s="114"/>
      <c r="X239" s="114"/>
      <c r="Y239" s="112"/>
    </row>
    <row r="240" spans="1:32" ht="24" x14ac:dyDescent="0.55000000000000004">
      <c r="A240" s="114"/>
      <c r="B240" s="293" t="s">
        <v>154</v>
      </c>
      <c r="C240" s="293"/>
      <c r="D240" s="293"/>
      <c r="E240" s="293"/>
      <c r="F240" s="293"/>
      <c r="G240" s="293"/>
      <c r="H240" s="293"/>
      <c r="I240" s="293"/>
      <c r="J240" s="293" t="s">
        <v>519</v>
      </c>
      <c r="K240" s="293"/>
      <c r="L240" s="293"/>
      <c r="M240" s="293"/>
      <c r="N240" s="293"/>
      <c r="O240" s="293"/>
      <c r="P240" s="293"/>
      <c r="Q240" s="114"/>
      <c r="R240" s="114"/>
      <c r="S240" s="114"/>
      <c r="T240" s="114"/>
      <c r="U240" s="114"/>
      <c r="V240" s="114"/>
      <c r="W240" s="114"/>
      <c r="X240" s="114"/>
      <c r="Y240" s="112"/>
    </row>
    <row r="241" spans="1:32" ht="24" x14ac:dyDescent="0.55000000000000004">
      <c r="A241" s="114"/>
      <c r="B241" s="115"/>
      <c r="C241" s="115"/>
      <c r="D241" s="115"/>
      <c r="E241" s="115"/>
      <c r="F241" s="115"/>
      <c r="G241" s="115"/>
      <c r="H241" s="115"/>
      <c r="I241" s="115"/>
      <c r="J241" s="116"/>
      <c r="K241" s="116"/>
      <c r="L241" s="114"/>
      <c r="M241" s="114"/>
      <c r="N241" s="114"/>
      <c r="O241" s="114"/>
      <c r="P241" s="114"/>
      <c r="Q241" s="114"/>
      <c r="R241" s="114"/>
      <c r="S241" s="114"/>
      <c r="T241" s="114"/>
      <c r="U241" s="114"/>
      <c r="V241" s="114"/>
      <c r="W241" s="114"/>
      <c r="X241" s="114"/>
      <c r="Y241" s="112"/>
      <c r="AD241" s="111"/>
    </row>
    <row r="242" spans="1:32" ht="19.5" x14ac:dyDescent="0.45">
      <c r="A242" s="117"/>
      <c r="B242" s="118"/>
      <c r="C242" s="118"/>
      <c r="D242" s="118"/>
      <c r="E242" s="118"/>
      <c r="F242" s="118"/>
      <c r="G242" s="118"/>
      <c r="H242" s="118"/>
      <c r="I242" s="118"/>
      <c r="J242" s="119"/>
      <c r="K242" s="281" t="s">
        <v>119</v>
      </c>
      <c r="L242" s="282"/>
      <c r="M242" s="282"/>
      <c r="N242" s="282"/>
      <c r="O242" s="282"/>
      <c r="P242" s="282"/>
      <c r="Q242" s="282"/>
      <c r="R242" s="282"/>
      <c r="S242" s="282"/>
      <c r="T242" s="282"/>
      <c r="U242" s="282"/>
      <c r="V242" s="283"/>
      <c r="W242" s="284" t="s">
        <v>120</v>
      </c>
      <c r="X242" s="263" t="s">
        <v>121</v>
      </c>
      <c r="Y242" s="263" t="s">
        <v>122</v>
      </c>
      <c r="Z242" s="263" t="s">
        <v>123</v>
      </c>
      <c r="AA242" s="266" t="s">
        <v>124</v>
      </c>
      <c r="AB242" s="269" t="s">
        <v>156</v>
      </c>
      <c r="AC242" s="272" t="s">
        <v>125</v>
      </c>
      <c r="AD242" s="275" t="s">
        <v>126</v>
      </c>
      <c r="AE242" s="242" t="s">
        <v>127</v>
      </c>
      <c r="AF242" s="245" t="s">
        <v>128</v>
      </c>
    </row>
    <row r="243" spans="1:32" ht="18.75" x14ac:dyDescent="0.45">
      <c r="A243" s="291" t="s">
        <v>110</v>
      </c>
      <c r="B243" s="256" t="s">
        <v>129</v>
      </c>
      <c r="C243" s="251" t="s">
        <v>130</v>
      </c>
      <c r="D243" s="252" t="s">
        <v>111</v>
      </c>
      <c r="E243" s="254" t="s">
        <v>157</v>
      </c>
      <c r="F243" s="255"/>
      <c r="G243" s="256"/>
      <c r="H243" s="251" t="s">
        <v>131</v>
      </c>
      <c r="I243" s="251" t="s">
        <v>132</v>
      </c>
      <c r="J243" s="260" t="s">
        <v>133</v>
      </c>
      <c r="K243" s="287" t="s">
        <v>110</v>
      </c>
      <c r="L243" s="226" t="s">
        <v>134</v>
      </c>
      <c r="M243" s="226" t="s">
        <v>135</v>
      </c>
      <c r="N243" s="226" t="s">
        <v>111</v>
      </c>
      <c r="O243" s="226" t="s">
        <v>112</v>
      </c>
      <c r="P243" s="226" t="s">
        <v>136</v>
      </c>
      <c r="Q243" s="226" t="s">
        <v>137</v>
      </c>
      <c r="R243" s="229" t="s">
        <v>138</v>
      </c>
      <c r="S243" s="232" t="s">
        <v>113</v>
      </c>
      <c r="T243" s="233"/>
      <c r="U243" s="234"/>
      <c r="V243" s="226" t="s">
        <v>139</v>
      </c>
      <c r="W243" s="285"/>
      <c r="X243" s="264"/>
      <c r="Y243" s="264"/>
      <c r="Z243" s="264"/>
      <c r="AA243" s="267"/>
      <c r="AB243" s="270"/>
      <c r="AC243" s="273"/>
      <c r="AD243" s="276"/>
      <c r="AE243" s="243"/>
      <c r="AF243" s="246"/>
    </row>
    <row r="244" spans="1:32" ht="14.25" customHeight="1" x14ac:dyDescent="0.4">
      <c r="A244" s="291"/>
      <c r="B244" s="292"/>
      <c r="C244" s="252"/>
      <c r="D244" s="252"/>
      <c r="E244" s="257"/>
      <c r="F244" s="258"/>
      <c r="G244" s="259"/>
      <c r="H244" s="252"/>
      <c r="I244" s="252"/>
      <c r="J244" s="261"/>
      <c r="K244" s="288"/>
      <c r="L244" s="227"/>
      <c r="M244" s="227"/>
      <c r="N244" s="227"/>
      <c r="O244" s="227"/>
      <c r="P244" s="227"/>
      <c r="Q244" s="227"/>
      <c r="R244" s="230"/>
      <c r="S244" s="227" t="s">
        <v>140</v>
      </c>
      <c r="T244" s="235" t="s">
        <v>141</v>
      </c>
      <c r="U244" s="237" t="s">
        <v>142</v>
      </c>
      <c r="V244" s="227"/>
      <c r="W244" s="285"/>
      <c r="X244" s="264"/>
      <c r="Y244" s="264"/>
      <c r="Z244" s="264"/>
      <c r="AA244" s="267"/>
      <c r="AB244" s="270"/>
      <c r="AC244" s="273"/>
      <c r="AD244" s="276"/>
      <c r="AE244" s="243"/>
      <c r="AF244" s="246"/>
    </row>
    <row r="245" spans="1:32" ht="14.25" customHeight="1" x14ac:dyDescent="0.4">
      <c r="A245" s="291"/>
      <c r="B245" s="292"/>
      <c r="C245" s="252"/>
      <c r="D245" s="252"/>
      <c r="E245" s="290" t="s">
        <v>114</v>
      </c>
      <c r="F245" s="290" t="s">
        <v>158</v>
      </c>
      <c r="G245" s="290" t="s">
        <v>115</v>
      </c>
      <c r="H245" s="252"/>
      <c r="I245" s="252"/>
      <c r="J245" s="261"/>
      <c r="K245" s="288"/>
      <c r="L245" s="227"/>
      <c r="M245" s="227"/>
      <c r="N245" s="227"/>
      <c r="O245" s="227"/>
      <c r="P245" s="227"/>
      <c r="Q245" s="227"/>
      <c r="R245" s="230"/>
      <c r="S245" s="227"/>
      <c r="T245" s="235"/>
      <c r="U245" s="238"/>
      <c r="V245" s="227"/>
      <c r="W245" s="285"/>
      <c r="X245" s="264"/>
      <c r="Y245" s="264"/>
      <c r="Z245" s="264"/>
      <c r="AA245" s="267"/>
      <c r="AB245" s="270"/>
      <c r="AC245" s="273"/>
      <c r="AD245" s="276"/>
      <c r="AE245" s="243"/>
      <c r="AF245" s="246"/>
    </row>
    <row r="246" spans="1:32" ht="14.25" customHeight="1" x14ac:dyDescent="0.4">
      <c r="A246" s="291"/>
      <c r="B246" s="292"/>
      <c r="C246" s="252"/>
      <c r="D246" s="252"/>
      <c r="E246" s="252"/>
      <c r="F246" s="252"/>
      <c r="G246" s="252"/>
      <c r="H246" s="252"/>
      <c r="I246" s="252"/>
      <c r="J246" s="261"/>
      <c r="K246" s="288"/>
      <c r="L246" s="227"/>
      <c r="M246" s="227"/>
      <c r="N246" s="227"/>
      <c r="O246" s="227"/>
      <c r="P246" s="227"/>
      <c r="Q246" s="227"/>
      <c r="R246" s="230"/>
      <c r="S246" s="227"/>
      <c r="T246" s="235"/>
      <c r="U246" s="238"/>
      <c r="V246" s="227"/>
      <c r="W246" s="285"/>
      <c r="X246" s="264"/>
      <c r="Y246" s="264"/>
      <c r="Z246" s="264"/>
      <c r="AA246" s="267"/>
      <c r="AB246" s="270"/>
      <c r="AC246" s="273"/>
      <c r="AD246" s="276"/>
      <c r="AE246" s="243"/>
      <c r="AF246" s="246"/>
    </row>
    <row r="247" spans="1:32" ht="14.25" customHeight="1" x14ac:dyDescent="0.4">
      <c r="A247" s="291"/>
      <c r="B247" s="259"/>
      <c r="C247" s="253"/>
      <c r="D247" s="253"/>
      <c r="E247" s="253"/>
      <c r="F247" s="253"/>
      <c r="G247" s="253"/>
      <c r="H247" s="253"/>
      <c r="I247" s="253"/>
      <c r="J247" s="262"/>
      <c r="K247" s="289"/>
      <c r="L247" s="228"/>
      <c r="M247" s="228"/>
      <c r="N247" s="228"/>
      <c r="O247" s="228"/>
      <c r="P247" s="228"/>
      <c r="Q247" s="228"/>
      <c r="R247" s="231"/>
      <c r="S247" s="228"/>
      <c r="T247" s="236"/>
      <c r="U247" s="239"/>
      <c r="V247" s="228"/>
      <c r="W247" s="286"/>
      <c r="X247" s="265"/>
      <c r="Y247" s="265"/>
      <c r="Z247" s="265"/>
      <c r="AA247" s="268"/>
      <c r="AB247" s="271"/>
      <c r="AC247" s="274"/>
      <c r="AD247" s="277"/>
      <c r="AE247" s="244"/>
      <c r="AF247" s="247"/>
    </row>
    <row r="248" spans="1:32" ht="24" x14ac:dyDescent="0.55000000000000004">
      <c r="A248" s="79">
        <v>17</v>
      </c>
      <c r="B248" s="79" t="s">
        <v>143</v>
      </c>
      <c r="C248" s="79">
        <v>9533</v>
      </c>
      <c r="D248" s="79">
        <v>3</v>
      </c>
      <c r="E248" s="144" t="s">
        <v>162</v>
      </c>
      <c r="F248" s="145">
        <v>0</v>
      </c>
      <c r="G248" s="129">
        <v>9</v>
      </c>
      <c r="H248" s="79">
        <v>375</v>
      </c>
      <c r="I248" s="79">
        <v>150</v>
      </c>
      <c r="J248" s="122">
        <f>H248*I248</f>
        <v>56250</v>
      </c>
      <c r="K248" s="79">
        <v>1</v>
      </c>
      <c r="L248" s="79" t="s">
        <v>223</v>
      </c>
      <c r="M248" s="79" t="s">
        <v>146</v>
      </c>
      <c r="N248" s="79" t="s">
        <v>201</v>
      </c>
      <c r="O248" s="79">
        <v>1500</v>
      </c>
      <c r="P248" s="79">
        <v>100</v>
      </c>
      <c r="Q248" s="79">
        <v>6000</v>
      </c>
      <c r="R248" s="123">
        <f t="shared" ref="R248:R251" si="79">O248*Q248</f>
        <v>9000000</v>
      </c>
      <c r="S248" s="79">
        <v>20</v>
      </c>
      <c r="T248" s="79">
        <v>30</v>
      </c>
      <c r="U248" s="123">
        <f>R248*T248/100</f>
        <v>2700000</v>
      </c>
      <c r="V248" s="123">
        <f t="shared" ref="V248:V251" si="80">R248-U248</f>
        <v>6300000</v>
      </c>
      <c r="W248" s="123">
        <f>J248+V248</f>
        <v>6356250</v>
      </c>
      <c r="X248" s="123">
        <f>W248</f>
        <v>6356250</v>
      </c>
      <c r="Y248" s="79"/>
      <c r="Z248" s="123">
        <f>X248</f>
        <v>6356250</v>
      </c>
      <c r="AA248" s="124">
        <v>0.3</v>
      </c>
      <c r="AB248" s="149">
        <v>19068.75</v>
      </c>
      <c r="AC248" s="32" t="s">
        <v>221</v>
      </c>
      <c r="AD248" s="126" t="s">
        <v>222</v>
      </c>
      <c r="AE248" s="30"/>
      <c r="AF248" s="127"/>
    </row>
    <row r="249" spans="1:32" ht="24" x14ac:dyDescent="0.55000000000000004">
      <c r="A249" s="79"/>
      <c r="B249" s="79"/>
      <c r="C249" s="79"/>
      <c r="D249" s="79">
        <v>3</v>
      </c>
      <c r="E249" s="144" t="s">
        <v>162</v>
      </c>
      <c r="F249" s="145">
        <v>0</v>
      </c>
      <c r="G249" s="129">
        <v>9</v>
      </c>
      <c r="H249" s="79">
        <v>60.75</v>
      </c>
      <c r="I249" s="79">
        <v>150</v>
      </c>
      <c r="J249" s="122">
        <f t="shared" ref="J249:J251" si="81">H249*I249</f>
        <v>9112.5</v>
      </c>
      <c r="K249" s="79">
        <v>2</v>
      </c>
      <c r="L249" s="79" t="s">
        <v>209</v>
      </c>
      <c r="M249" s="79" t="s">
        <v>146</v>
      </c>
      <c r="N249" s="79" t="s">
        <v>201</v>
      </c>
      <c r="O249" s="79">
        <v>243</v>
      </c>
      <c r="P249" s="79">
        <v>100</v>
      </c>
      <c r="Q249" s="79">
        <v>5600</v>
      </c>
      <c r="R249" s="123">
        <f t="shared" si="79"/>
        <v>1360800</v>
      </c>
      <c r="S249" s="79">
        <v>20</v>
      </c>
      <c r="T249" s="79">
        <v>30</v>
      </c>
      <c r="U249" s="123">
        <f>R249*T249/100</f>
        <v>408240</v>
      </c>
      <c r="V249" s="123">
        <f t="shared" si="80"/>
        <v>952560</v>
      </c>
      <c r="W249" s="123">
        <f>J249+V249</f>
        <v>961672.5</v>
      </c>
      <c r="X249" s="123">
        <f t="shared" ref="X249:X251" si="82">W249</f>
        <v>961672.5</v>
      </c>
      <c r="Y249" s="79"/>
      <c r="Z249" s="123">
        <f t="shared" ref="Z249:Z251" si="83">X249</f>
        <v>961672.5</v>
      </c>
      <c r="AA249" s="124">
        <v>0.3</v>
      </c>
      <c r="AB249" s="149">
        <v>2885.02</v>
      </c>
      <c r="AC249" s="32"/>
      <c r="AD249" s="127"/>
      <c r="AE249" s="30"/>
      <c r="AF249" s="127"/>
    </row>
    <row r="250" spans="1:32" ht="24" x14ac:dyDescent="0.55000000000000004">
      <c r="A250" s="79"/>
      <c r="B250" s="79"/>
      <c r="C250" s="79"/>
      <c r="D250" s="79">
        <v>3</v>
      </c>
      <c r="E250" s="144"/>
      <c r="F250" s="145"/>
      <c r="G250" s="129">
        <v>27</v>
      </c>
      <c r="H250" s="79">
        <v>500</v>
      </c>
      <c r="I250" s="79">
        <v>150</v>
      </c>
      <c r="J250" s="122">
        <f t="shared" si="81"/>
        <v>75000</v>
      </c>
      <c r="K250" s="79"/>
      <c r="L250" s="79"/>
      <c r="M250" s="79"/>
      <c r="N250" s="79"/>
      <c r="O250" s="79"/>
      <c r="P250" s="79"/>
      <c r="Q250" s="79"/>
      <c r="R250" s="123">
        <f t="shared" si="79"/>
        <v>0</v>
      </c>
      <c r="S250" s="79"/>
      <c r="T250" s="79"/>
      <c r="U250" s="123">
        <f t="shared" ref="U250:U251" si="84">R250*T250/100</f>
        <v>0</v>
      </c>
      <c r="V250" s="123">
        <f t="shared" si="80"/>
        <v>0</v>
      </c>
      <c r="W250" s="123">
        <f t="shared" ref="W250:W251" si="85">J250+V250</f>
        <v>75000</v>
      </c>
      <c r="X250" s="123">
        <f t="shared" si="82"/>
        <v>75000</v>
      </c>
      <c r="Y250" s="79"/>
      <c r="Z250" s="123">
        <f t="shared" si="83"/>
        <v>75000</v>
      </c>
      <c r="AA250" s="124">
        <v>0.3</v>
      </c>
      <c r="AB250" s="149">
        <v>225</v>
      </c>
      <c r="AC250" s="32"/>
      <c r="AD250" s="127"/>
      <c r="AE250" s="30"/>
      <c r="AF250" s="127"/>
    </row>
    <row r="251" spans="1:32" ht="24" x14ac:dyDescent="0.55000000000000004">
      <c r="A251" s="79"/>
      <c r="B251" s="79"/>
      <c r="C251" s="79"/>
      <c r="D251" s="79">
        <v>3</v>
      </c>
      <c r="E251" s="144" t="s">
        <v>162</v>
      </c>
      <c r="F251" s="145">
        <v>3</v>
      </c>
      <c r="G251" s="129">
        <v>79</v>
      </c>
      <c r="H251" s="79">
        <v>3098.25</v>
      </c>
      <c r="I251" s="79">
        <v>150</v>
      </c>
      <c r="J251" s="122">
        <f t="shared" si="81"/>
        <v>464737.5</v>
      </c>
      <c r="K251" s="79"/>
      <c r="L251" s="79"/>
      <c r="M251" s="79"/>
      <c r="N251" s="79"/>
      <c r="O251" s="79"/>
      <c r="P251" s="79"/>
      <c r="Q251" s="79"/>
      <c r="R251" s="123">
        <f t="shared" si="79"/>
        <v>0</v>
      </c>
      <c r="S251" s="79"/>
      <c r="T251" s="79"/>
      <c r="U251" s="151">
        <f t="shared" si="84"/>
        <v>0</v>
      </c>
      <c r="V251" s="123">
        <f t="shared" si="80"/>
        <v>0</v>
      </c>
      <c r="W251" s="151">
        <f t="shared" si="85"/>
        <v>464737.5</v>
      </c>
      <c r="X251" s="151">
        <f t="shared" si="82"/>
        <v>464737.5</v>
      </c>
      <c r="Y251" s="79"/>
      <c r="Z251" s="151">
        <f t="shared" si="83"/>
        <v>464737.5</v>
      </c>
      <c r="AA251" s="124">
        <v>0.3</v>
      </c>
      <c r="AB251" s="149">
        <v>1394.22</v>
      </c>
      <c r="AC251" s="32"/>
      <c r="AD251" s="127"/>
      <c r="AE251" s="30"/>
      <c r="AF251" s="127"/>
    </row>
    <row r="252" spans="1:32" ht="24" x14ac:dyDescent="0.55000000000000004">
      <c r="A252" s="32"/>
      <c r="B252" s="32"/>
      <c r="C252" s="32"/>
      <c r="D252" s="32"/>
      <c r="E252" s="127"/>
      <c r="F252" s="127"/>
      <c r="G252" s="142"/>
      <c r="H252" s="142"/>
      <c r="I252" s="32"/>
      <c r="J252" s="58"/>
      <c r="K252" s="32"/>
      <c r="L252" s="32"/>
      <c r="M252" s="32"/>
      <c r="N252" s="32"/>
      <c r="O252" s="32"/>
      <c r="P252" s="32"/>
      <c r="Q252" s="32"/>
      <c r="R252" s="50"/>
      <c r="S252" s="32"/>
      <c r="T252" s="32"/>
      <c r="U252" s="50"/>
      <c r="V252" s="50"/>
      <c r="W252" s="50"/>
      <c r="X252" s="50"/>
      <c r="Y252" s="32"/>
      <c r="Z252" s="50"/>
      <c r="AA252" s="38"/>
      <c r="AB252" s="131"/>
      <c r="AC252" s="127"/>
      <c r="AD252" s="127"/>
      <c r="AE252" s="127"/>
      <c r="AF252" s="127"/>
    </row>
    <row r="253" spans="1:32" s="134" customFormat="1" ht="21.75" x14ac:dyDescent="0.5">
      <c r="A253" s="133" t="s">
        <v>490</v>
      </c>
      <c r="Z253" s="135" t="s">
        <v>167</v>
      </c>
      <c r="AA253" s="136"/>
      <c r="AB253" s="137">
        <f>SUM(AB248:AB251)</f>
        <v>23572.99</v>
      </c>
    </row>
    <row r="254" spans="1:32" s="134" customFormat="1" ht="21.75" x14ac:dyDescent="0.5">
      <c r="A254" s="133" t="s">
        <v>491</v>
      </c>
      <c r="Z254" s="135" t="s">
        <v>168</v>
      </c>
      <c r="AA254" s="136"/>
      <c r="AB254" s="137">
        <f>AB253*90/100</f>
        <v>21215.691000000003</v>
      </c>
    </row>
    <row r="255" spans="1:32" s="134" customFormat="1" ht="19.5" customHeight="1" x14ac:dyDescent="0.5">
      <c r="A255" s="133" t="s">
        <v>492</v>
      </c>
      <c r="Z255" s="138" t="s">
        <v>169</v>
      </c>
      <c r="AA255" s="139"/>
      <c r="AB255" s="137">
        <f>AB253-AB254</f>
        <v>2357.2989999999991</v>
      </c>
    </row>
    <row r="256" spans="1:32" s="134" customFormat="1" ht="21" customHeight="1" x14ac:dyDescent="0.5">
      <c r="A256" s="133" t="s">
        <v>493</v>
      </c>
    </row>
    <row r="257" spans="1:32" s="134" customFormat="1" ht="22.5" customHeight="1" x14ac:dyDescent="0.5">
      <c r="A257" s="133" t="s">
        <v>494</v>
      </c>
    </row>
    <row r="258" spans="1:32" s="134" customFormat="1" ht="22.5" customHeight="1" x14ac:dyDescent="0.5">
      <c r="A258" s="133" t="s">
        <v>495</v>
      </c>
    </row>
    <row r="260" spans="1:32" ht="24" x14ac:dyDescent="0.55000000000000004">
      <c r="A260" s="113" t="s">
        <v>520</v>
      </c>
      <c r="B260" s="114"/>
      <c r="C260" s="114"/>
      <c r="D260" s="114"/>
      <c r="E260" s="114"/>
      <c r="F260" s="114"/>
      <c r="G260" s="114"/>
      <c r="H260" s="114"/>
      <c r="I260" s="114"/>
      <c r="J260" s="114"/>
      <c r="K260" s="114"/>
      <c r="L260" s="114"/>
      <c r="M260" s="114"/>
      <c r="N260" s="114"/>
      <c r="O260" s="114"/>
      <c r="P260" s="114"/>
      <c r="Q260" s="114"/>
      <c r="R260" s="114"/>
      <c r="S260" s="114"/>
      <c r="T260" s="114"/>
      <c r="U260" s="114"/>
      <c r="V260" s="114"/>
      <c r="W260" s="114"/>
      <c r="X260" s="114"/>
      <c r="Y260" s="112"/>
    </row>
    <row r="261" spans="1:32" ht="24" x14ac:dyDescent="0.55000000000000004">
      <c r="A261" s="114"/>
      <c r="B261" s="293" t="s">
        <v>154</v>
      </c>
      <c r="C261" s="293"/>
      <c r="D261" s="293"/>
      <c r="E261" s="293"/>
      <c r="F261" s="293"/>
      <c r="G261" s="293"/>
      <c r="H261" s="293"/>
      <c r="I261" s="293"/>
      <c r="J261" s="293" t="s">
        <v>521</v>
      </c>
      <c r="K261" s="293"/>
      <c r="L261" s="293"/>
      <c r="M261" s="293"/>
      <c r="N261" s="293"/>
      <c r="O261" s="293"/>
      <c r="P261" s="293"/>
      <c r="Q261" s="114"/>
      <c r="R261" s="114"/>
      <c r="S261" s="114"/>
      <c r="T261" s="114"/>
      <c r="U261" s="114"/>
      <c r="V261" s="114"/>
      <c r="W261" s="114"/>
      <c r="X261" s="114"/>
      <c r="Y261" s="112"/>
    </row>
    <row r="262" spans="1:32" ht="24" x14ac:dyDescent="0.55000000000000004">
      <c r="A262" s="114"/>
      <c r="B262" s="115"/>
      <c r="C262" s="115"/>
      <c r="D262" s="115"/>
      <c r="E262" s="115"/>
      <c r="F262" s="115"/>
      <c r="G262" s="115"/>
      <c r="H262" s="115"/>
      <c r="I262" s="115"/>
      <c r="J262" s="116"/>
      <c r="K262" s="116"/>
      <c r="L262" s="114"/>
      <c r="M262" s="114"/>
      <c r="N262" s="114"/>
      <c r="O262" s="114"/>
      <c r="P262" s="114"/>
      <c r="Q262" s="114"/>
      <c r="R262" s="114"/>
      <c r="S262" s="114"/>
      <c r="T262" s="114"/>
      <c r="U262" s="114"/>
      <c r="V262" s="114"/>
      <c r="W262" s="114"/>
      <c r="X262" s="114"/>
      <c r="Y262" s="112"/>
      <c r="AD262" s="111"/>
    </row>
    <row r="263" spans="1:32" ht="19.5" x14ac:dyDescent="0.45">
      <c r="A263" s="117"/>
      <c r="B263" s="118"/>
      <c r="C263" s="118"/>
      <c r="D263" s="118"/>
      <c r="E263" s="118"/>
      <c r="F263" s="118"/>
      <c r="G263" s="118"/>
      <c r="H263" s="118"/>
      <c r="I263" s="118"/>
      <c r="J263" s="119"/>
      <c r="K263" s="281" t="s">
        <v>119</v>
      </c>
      <c r="L263" s="282"/>
      <c r="M263" s="282"/>
      <c r="N263" s="282"/>
      <c r="O263" s="282"/>
      <c r="P263" s="282"/>
      <c r="Q263" s="282"/>
      <c r="R263" s="282"/>
      <c r="S263" s="282"/>
      <c r="T263" s="282"/>
      <c r="U263" s="282"/>
      <c r="V263" s="283"/>
      <c r="W263" s="284" t="s">
        <v>120</v>
      </c>
      <c r="X263" s="263" t="s">
        <v>121</v>
      </c>
      <c r="Y263" s="263" t="s">
        <v>122</v>
      </c>
      <c r="Z263" s="263" t="s">
        <v>123</v>
      </c>
      <c r="AA263" s="266" t="s">
        <v>124</v>
      </c>
      <c r="AB263" s="269" t="s">
        <v>156</v>
      </c>
      <c r="AC263" s="272" t="s">
        <v>125</v>
      </c>
      <c r="AD263" s="275" t="s">
        <v>126</v>
      </c>
      <c r="AE263" s="242" t="s">
        <v>127</v>
      </c>
      <c r="AF263" s="245" t="s">
        <v>128</v>
      </c>
    </row>
    <row r="264" spans="1:32" ht="18.75" x14ac:dyDescent="0.45">
      <c r="A264" s="291" t="s">
        <v>110</v>
      </c>
      <c r="B264" s="256" t="s">
        <v>129</v>
      </c>
      <c r="C264" s="251" t="s">
        <v>130</v>
      </c>
      <c r="D264" s="252" t="s">
        <v>111</v>
      </c>
      <c r="E264" s="254" t="s">
        <v>157</v>
      </c>
      <c r="F264" s="255"/>
      <c r="G264" s="256"/>
      <c r="H264" s="251" t="s">
        <v>131</v>
      </c>
      <c r="I264" s="251" t="s">
        <v>132</v>
      </c>
      <c r="J264" s="260" t="s">
        <v>133</v>
      </c>
      <c r="K264" s="287" t="s">
        <v>110</v>
      </c>
      <c r="L264" s="226" t="s">
        <v>134</v>
      </c>
      <c r="M264" s="226" t="s">
        <v>135</v>
      </c>
      <c r="N264" s="226" t="s">
        <v>111</v>
      </c>
      <c r="O264" s="226" t="s">
        <v>112</v>
      </c>
      <c r="P264" s="226" t="s">
        <v>136</v>
      </c>
      <c r="Q264" s="226" t="s">
        <v>137</v>
      </c>
      <c r="R264" s="229" t="s">
        <v>138</v>
      </c>
      <c r="S264" s="232" t="s">
        <v>113</v>
      </c>
      <c r="T264" s="233"/>
      <c r="U264" s="234"/>
      <c r="V264" s="226" t="s">
        <v>139</v>
      </c>
      <c r="W264" s="285"/>
      <c r="X264" s="264"/>
      <c r="Y264" s="264"/>
      <c r="Z264" s="264"/>
      <c r="AA264" s="267"/>
      <c r="AB264" s="270"/>
      <c r="AC264" s="273"/>
      <c r="AD264" s="276"/>
      <c r="AE264" s="243"/>
      <c r="AF264" s="246"/>
    </row>
    <row r="265" spans="1:32" ht="14.25" customHeight="1" x14ac:dyDescent="0.4">
      <c r="A265" s="291"/>
      <c r="B265" s="292"/>
      <c r="C265" s="252"/>
      <c r="D265" s="252"/>
      <c r="E265" s="257"/>
      <c r="F265" s="258"/>
      <c r="G265" s="259"/>
      <c r="H265" s="252"/>
      <c r="I265" s="252"/>
      <c r="J265" s="261"/>
      <c r="K265" s="288"/>
      <c r="L265" s="227"/>
      <c r="M265" s="227"/>
      <c r="N265" s="227"/>
      <c r="O265" s="227"/>
      <c r="P265" s="227"/>
      <c r="Q265" s="227"/>
      <c r="R265" s="230"/>
      <c r="S265" s="227" t="s">
        <v>140</v>
      </c>
      <c r="T265" s="235" t="s">
        <v>141</v>
      </c>
      <c r="U265" s="237" t="s">
        <v>142</v>
      </c>
      <c r="V265" s="227"/>
      <c r="W265" s="285"/>
      <c r="X265" s="264"/>
      <c r="Y265" s="264"/>
      <c r="Z265" s="264"/>
      <c r="AA265" s="267"/>
      <c r="AB265" s="270"/>
      <c r="AC265" s="273"/>
      <c r="AD265" s="276"/>
      <c r="AE265" s="243"/>
      <c r="AF265" s="246"/>
    </row>
    <row r="266" spans="1:32" ht="14.25" customHeight="1" x14ac:dyDescent="0.4">
      <c r="A266" s="291"/>
      <c r="B266" s="292"/>
      <c r="C266" s="252"/>
      <c r="D266" s="252"/>
      <c r="E266" s="290" t="s">
        <v>114</v>
      </c>
      <c r="F266" s="290" t="s">
        <v>158</v>
      </c>
      <c r="G266" s="290" t="s">
        <v>115</v>
      </c>
      <c r="H266" s="252"/>
      <c r="I266" s="252"/>
      <c r="J266" s="261"/>
      <c r="K266" s="288"/>
      <c r="L266" s="227"/>
      <c r="M266" s="227"/>
      <c r="N266" s="227"/>
      <c r="O266" s="227"/>
      <c r="P266" s="227"/>
      <c r="Q266" s="227"/>
      <c r="R266" s="230"/>
      <c r="S266" s="227"/>
      <c r="T266" s="235"/>
      <c r="U266" s="238"/>
      <c r="V266" s="227"/>
      <c r="W266" s="285"/>
      <c r="X266" s="264"/>
      <c r="Y266" s="264"/>
      <c r="Z266" s="264"/>
      <c r="AA266" s="267"/>
      <c r="AB266" s="270"/>
      <c r="AC266" s="273"/>
      <c r="AD266" s="276"/>
      <c r="AE266" s="243"/>
      <c r="AF266" s="246"/>
    </row>
    <row r="267" spans="1:32" ht="14.25" customHeight="1" x14ac:dyDescent="0.4">
      <c r="A267" s="291"/>
      <c r="B267" s="292"/>
      <c r="C267" s="252"/>
      <c r="D267" s="252"/>
      <c r="E267" s="252"/>
      <c r="F267" s="252"/>
      <c r="G267" s="252"/>
      <c r="H267" s="252"/>
      <c r="I267" s="252"/>
      <c r="J267" s="261"/>
      <c r="K267" s="288"/>
      <c r="L267" s="227"/>
      <c r="M267" s="227"/>
      <c r="N267" s="227"/>
      <c r="O267" s="227"/>
      <c r="P267" s="227"/>
      <c r="Q267" s="227"/>
      <c r="R267" s="230"/>
      <c r="S267" s="227"/>
      <c r="T267" s="235"/>
      <c r="U267" s="238"/>
      <c r="V267" s="227"/>
      <c r="W267" s="285"/>
      <c r="X267" s="264"/>
      <c r="Y267" s="264"/>
      <c r="Z267" s="264"/>
      <c r="AA267" s="267"/>
      <c r="AB267" s="270"/>
      <c r="AC267" s="273"/>
      <c r="AD267" s="276"/>
      <c r="AE267" s="243"/>
      <c r="AF267" s="246"/>
    </row>
    <row r="268" spans="1:32" ht="14.25" customHeight="1" x14ac:dyDescent="0.4">
      <c r="A268" s="291"/>
      <c r="B268" s="259"/>
      <c r="C268" s="253"/>
      <c r="D268" s="253"/>
      <c r="E268" s="253"/>
      <c r="F268" s="253"/>
      <c r="G268" s="253"/>
      <c r="H268" s="253"/>
      <c r="I268" s="253"/>
      <c r="J268" s="262"/>
      <c r="K268" s="289"/>
      <c r="L268" s="228"/>
      <c r="M268" s="228"/>
      <c r="N268" s="228"/>
      <c r="O268" s="228"/>
      <c r="P268" s="228"/>
      <c r="Q268" s="228"/>
      <c r="R268" s="231"/>
      <c r="S268" s="228"/>
      <c r="T268" s="236"/>
      <c r="U268" s="239"/>
      <c r="V268" s="228"/>
      <c r="W268" s="286"/>
      <c r="X268" s="265"/>
      <c r="Y268" s="265"/>
      <c r="Z268" s="265"/>
      <c r="AA268" s="268"/>
      <c r="AB268" s="271"/>
      <c r="AC268" s="274"/>
      <c r="AD268" s="277"/>
      <c r="AE268" s="244"/>
      <c r="AF268" s="247"/>
    </row>
    <row r="269" spans="1:32" ht="24" x14ac:dyDescent="0.55000000000000004">
      <c r="A269" s="79">
        <v>18</v>
      </c>
      <c r="B269" s="79" t="s">
        <v>143</v>
      </c>
      <c r="C269" s="79">
        <v>9427</v>
      </c>
      <c r="D269" s="79">
        <v>3</v>
      </c>
      <c r="E269" s="144" t="s">
        <v>162</v>
      </c>
      <c r="F269" s="145">
        <v>0</v>
      </c>
      <c r="G269" s="129">
        <v>9</v>
      </c>
      <c r="H269" s="79">
        <v>93.5</v>
      </c>
      <c r="I269" s="79">
        <v>150</v>
      </c>
      <c r="J269" s="122">
        <f t="shared" ref="J269:J288" si="86">H269*I269</f>
        <v>14025</v>
      </c>
      <c r="K269" s="79">
        <v>1</v>
      </c>
      <c r="L269" s="79" t="s">
        <v>224</v>
      </c>
      <c r="M269" s="79" t="s">
        <v>146</v>
      </c>
      <c r="N269" s="79" t="s">
        <v>201</v>
      </c>
      <c r="O269" s="79">
        <v>374</v>
      </c>
      <c r="P269" s="79">
        <v>100</v>
      </c>
      <c r="Q269" s="79">
        <v>5550</v>
      </c>
      <c r="R269" s="123">
        <f t="shared" ref="R269:R288" si="87">O269*Q269</f>
        <v>2075700</v>
      </c>
      <c r="S269" s="79">
        <v>20</v>
      </c>
      <c r="T269" s="79">
        <v>30</v>
      </c>
      <c r="U269" s="123">
        <f t="shared" ref="U269:U288" si="88">R269*T269/100</f>
        <v>622710</v>
      </c>
      <c r="V269" s="123">
        <f t="shared" ref="V269:V288" si="89">R269-U269</f>
        <v>1452990</v>
      </c>
      <c r="W269" s="123">
        <f t="shared" ref="W269:W288" si="90">J269+V269</f>
        <v>1467015</v>
      </c>
      <c r="X269" s="123">
        <f t="shared" ref="X269:X288" si="91">W269</f>
        <v>1467015</v>
      </c>
      <c r="Y269" s="79"/>
      <c r="Z269" s="123">
        <f t="shared" ref="Z269:Z288" si="92">X269</f>
        <v>1467015</v>
      </c>
      <c r="AA269" s="124">
        <v>0.3</v>
      </c>
      <c r="AB269" s="149">
        <v>19068.75</v>
      </c>
      <c r="AC269" s="32" t="s">
        <v>230</v>
      </c>
      <c r="AD269" s="152" t="s">
        <v>231</v>
      </c>
      <c r="AE269" s="30"/>
      <c r="AF269" s="127"/>
    </row>
    <row r="270" spans="1:32" ht="24" x14ac:dyDescent="0.55000000000000004">
      <c r="A270" s="79"/>
      <c r="B270" s="79"/>
      <c r="C270" s="79"/>
      <c r="D270" s="79">
        <v>3</v>
      </c>
      <c r="E270" s="144" t="s">
        <v>162</v>
      </c>
      <c r="F270" s="145">
        <v>0</v>
      </c>
      <c r="G270" s="129">
        <v>10.5</v>
      </c>
      <c r="H270" s="79">
        <v>10.5</v>
      </c>
      <c r="I270" s="79">
        <v>150</v>
      </c>
      <c r="J270" s="122">
        <f t="shared" si="86"/>
        <v>1575</v>
      </c>
      <c r="K270" s="79">
        <v>2</v>
      </c>
      <c r="L270" s="79" t="s">
        <v>225</v>
      </c>
      <c r="M270" s="79" t="s">
        <v>146</v>
      </c>
      <c r="N270" s="79" t="s">
        <v>201</v>
      </c>
      <c r="O270" s="79">
        <v>42</v>
      </c>
      <c r="P270" s="79">
        <v>100</v>
      </c>
      <c r="Q270" s="79">
        <v>8900</v>
      </c>
      <c r="R270" s="123">
        <f t="shared" si="87"/>
        <v>373800</v>
      </c>
      <c r="S270" s="79">
        <v>20</v>
      </c>
      <c r="T270" s="79">
        <v>30</v>
      </c>
      <c r="U270" s="123">
        <f t="shared" si="88"/>
        <v>112140</v>
      </c>
      <c r="V270" s="123">
        <f t="shared" si="89"/>
        <v>261660</v>
      </c>
      <c r="W270" s="123">
        <f t="shared" si="90"/>
        <v>263235</v>
      </c>
      <c r="X270" s="123">
        <f t="shared" si="91"/>
        <v>263235</v>
      </c>
      <c r="Y270" s="79"/>
      <c r="Z270" s="123">
        <f t="shared" si="92"/>
        <v>263235</v>
      </c>
      <c r="AA270" s="124">
        <v>0.3</v>
      </c>
      <c r="AB270" s="149">
        <v>789.71</v>
      </c>
      <c r="AC270" s="32"/>
      <c r="AD270" s="127"/>
      <c r="AE270" s="30"/>
      <c r="AF270" s="127"/>
    </row>
    <row r="271" spans="1:32" ht="24" x14ac:dyDescent="0.55000000000000004">
      <c r="A271" s="79"/>
      <c r="B271" s="79"/>
      <c r="C271" s="79"/>
      <c r="D271" s="79">
        <v>3</v>
      </c>
      <c r="E271" s="144" t="s">
        <v>162</v>
      </c>
      <c r="F271" s="145">
        <v>1</v>
      </c>
      <c r="G271" s="129">
        <v>53</v>
      </c>
      <c r="H271" s="79">
        <v>153</v>
      </c>
      <c r="I271" s="79">
        <v>150</v>
      </c>
      <c r="J271" s="122">
        <f t="shared" si="86"/>
        <v>22950</v>
      </c>
      <c r="K271" s="79"/>
      <c r="L271" s="79"/>
      <c r="M271" s="79"/>
      <c r="N271" s="79"/>
      <c r="O271" s="79"/>
      <c r="P271" s="79"/>
      <c r="Q271" s="79"/>
      <c r="R271" s="123">
        <f t="shared" si="87"/>
        <v>0</v>
      </c>
      <c r="S271" s="79"/>
      <c r="T271" s="79"/>
      <c r="U271" s="123">
        <f t="shared" si="88"/>
        <v>0</v>
      </c>
      <c r="V271" s="123">
        <f t="shared" si="89"/>
        <v>0</v>
      </c>
      <c r="W271" s="123">
        <f t="shared" si="90"/>
        <v>22950</v>
      </c>
      <c r="X271" s="123">
        <f t="shared" si="91"/>
        <v>22950</v>
      </c>
      <c r="Y271" s="79"/>
      <c r="Z271" s="123">
        <f t="shared" si="92"/>
        <v>22950</v>
      </c>
      <c r="AA271" s="124">
        <v>0.3</v>
      </c>
      <c r="AB271" s="149">
        <v>68.849999999999994</v>
      </c>
      <c r="AC271" s="32"/>
      <c r="AD271" s="127"/>
      <c r="AE271" s="30"/>
      <c r="AF271" s="127"/>
    </row>
    <row r="272" spans="1:32" ht="24" x14ac:dyDescent="0.55000000000000004">
      <c r="A272" s="79"/>
      <c r="B272" s="79"/>
      <c r="C272" s="79"/>
      <c r="D272" s="79">
        <v>3</v>
      </c>
      <c r="E272" s="144" t="s">
        <v>162</v>
      </c>
      <c r="F272" s="145">
        <v>0</v>
      </c>
      <c r="G272" s="129">
        <v>14</v>
      </c>
      <c r="H272" s="79">
        <v>14</v>
      </c>
      <c r="I272" s="79">
        <v>150</v>
      </c>
      <c r="J272" s="122">
        <f t="shared" si="86"/>
        <v>2100</v>
      </c>
      <c r="K272" s="79">
        <v>3</v>
      </c>
      <c r="L272" s="79" t="s">
        <v>226</v>
      </c>
      <c r="M272" s="79"/>
      <c r="N272" s="79" t="s">
        <v>201</v>
      </c>
      <c r="O272" s="79">
        <v>56</v>
      </c>
      <c r="P272" s="79">
        <v>100</v>
      </c>
      <c r="Q272" s="79">
        <v>5350</v>
      </c>
      <c r="R272" s="123">
        <f t="shared" si="87"/>
        <v>299600</v>
      </c>
      <c r="S272" s="79"/>
      <c r="T272" s="79"/>
      <c r="U272" s="123">
        <f t="shared" si="88"/>
        <v>0</v>
      </c>
      <c r="V272" s="123">
        <f t="shared" si="89"/>
        <v>299600</v>
      </c>
      <c r="W272" s="123">
        <f t="shared" si="90"/>
        <v>301700</v>
      </c>
      <c r="X272" s="123">
        <f t="shared" si="91"/>
        <v>301700</v>
      </c>
      <c r="Y272" s="79"/>
      <c r="Z272" s="123">
        <f t="shared" si="92"/>
        <v>301700</v>
      </c>
      <c r="AA272" s="124">
        <v>0.3</v>
      </c>
      <c r="AB272" s="149">
        <v>905.1</v>
      </c>
      <c r="AC272" s="32"/>
      <c r="AD272" s="127"/>
      <c r="AE272" s="30"/>
      <c r="AF272" s="127"/>
    </row>
    <row r="273" spans="1:32" ht="24" x14ac:dyDescent="0.55000000000000004">
      <c r="A273" s="79"/>
      <c r="B273" s="79"/>
      <c r="C273" s="79"/>
      <c r="D273" s="79">
        <v>3</v>
      </c>
      <c r="E273" s="144" t="s">
        <v>162</v>
      </c>
      <c r="F273" s="145">
        <v>0</v>
      </c>
      <c r="G273" s="129">
        <v>10.5</v>
      </c>
      <c r="H273" s="79">
        <v>10.5</v>
      </c>
      <c r="I273" s="79">
        <v>150</v>
      </c>
      <c r="J273" s="122">
        <f t="shared" si="86"/>
        <v>1575</v>
      </c>
      <c r="K273" s="79">
        <v>4</v>
      </c>
      <c r="L273" s="79" t="s">
        <v>225</v>
      </c>
      <c r="M273" s="79" t="s">
        <v>146</v>
      </c>
      <c r="N273" s="79" t="s">
        <v>201</v>
      </c>
      <c r="O273" s="79">
        <v>42</v>
      </c>
      <c r="P273" s="79">
        <v>100</v>
      </c>
      <c r="Q273" s="79">
        <v>8900</v>
      </c>
      <c r="R273" s="123">
        <f t="shared" si="87"/>
        <v>373800</v>
      </c>
      <c r="S273" s="79">
        <v>20</v>
      </c>
      <c r="T273" s="79">
        <v>30</v>
      </c>
      <c r="U273" s="123">
        <f t="shared" si="88"/>
        <v>112140</v>
      </c>
      <c r="V273" s="123">
        <f t="shared" si="89"/>
        <v>261660</v>
      </c>
      <c r="W273" s="123">
        <f t="shared" si="90"/>
        <v>263235</v>
      </c>
      <c r="X273" s="123">
        <f t="shared" si="91"/>
        <v>263235</v>
      </c>
      <c r="Y273" s="79"/>
      <c r="Z273" s="123">
        <f t="shared" si="92"/>
        <v>263235</v>
      </c>
      <c r="AA273" s="124">
        <v>0.3</v>
      </c>
      <c r="AB273" s="149">
        <v>789.71</v>
      </c>
      <c r="AC273" s="32"/>
      <c r="AD273" s="127"/>
      <c r="AE273" s="30"/>
      <c r="AF273" s="127"/>
    </row>
    <row r="274" spans="1:32" ht="24" x14ac:dyDescent="0.55000000000000004">
      <c r="A274" s="79"/>
      <c r="B274" s="79"/>
      <c r="C274" s="79"/>
      <c r="D274" s="79">
        <v>3</v>
      </c>
      <c r="E274" s="144" t="s">
        <v>162</v>
      </c>
      <c r="F274" s="145">
        <v>3</v>
      </c>
      <c r="G274" s="129">
        <v>75</v>
      </c>
      <c r="H274" s="79">
        <v>375</v>
      </c>
      <c r="I274" s="79">
        <v>150</v>
      </c>
      <c r="J274" s="122">
        <f t="shared" si="86"/>
        <v>56250</v>
      </c>
      <c r="K274" s="79">
        <v>5</v>
      </c>
      <c r="L274" s="79" t="s">
        <v>223</v>
      </c>
      <c r="M274" s="79" t="s">
        <v>146</v>
      </c>
      <c r="N274" s="79" t="s">
        <v>201</v>
      </c>
      <c r="O274" s="79">
        <v>1500</v>
      </c>
      <c r="P274" s="79">
        <v>100</v>
      </c>
      <c r="Q274" s="79">
        <v>6000</v>
      </c>
      <c r="R274" s="123">
        <f t="shared" si="87"/>
        <v>9000000</v>
      </c>
      <c r="S274" s="79">
        <v>20</v>
      </c>
      <c r="T274" s="79">
        <v>30</v>
      </c>
      <c r="U274" s="156">
        <f t="shared" si="88"/>
        <v>2700000</v>
      </c>
      <c r="V274" s="123">
        <f t="shared" si="89"/>
        <v>6300000</v>
      </c>
      <c r="W274" s="123">
        <f t="shared" si="90"/>
        <v>6356250</v>
      </c>
      <c r="X274" s="123">
        <f t="shared" si="91"/>
        <v>6356250</v>
      </c>
      <c r="Y274" s="79"/>
      <c r="Z274" s="123">
        <f t="shared" si="92"/>
        <v>6356250</v>
      </c>
      <c r="AA274" s="124">
        <v>0.3</v>
      </c>
      <c r="AB274" s="149">
        <v>19068.75</v>
      </c>
      <c r="AC274" s="32"/>
      <c r="AD274" s="127"/>
      <c r="AE274" s="30"/>
      <c r="AF274" s="127"/>
    </row>
    <row r="275" spans="1:32" ht="24" x14ac:dyDescent="0.55000000000000004">
      <c r="A275" s="79"/>
      <c r="B275" s="79"/>
      <c r="C275" s="79"/>
      <c r="D275" s="79">
        <v>3</v>
      </c>
      <c r="E275" s="144" t="s">
        <v>162</v>
      </c>
      <c r="F275" s="145">
        <v>3</v>
      </c>
      <c r="G275" s="129">
        <v>75</v>
      </c>
      <c r="H275" s="79">
        <v>375</v>
      </c>
      <c r="I275" s="79">
        <v>150</v>
      </c>
      <c r="J275" s="122">
        <f t="shared" si="86"/>
        <v>56250</v>
      </c>
      <c r="K275" s="79"/>
      <c r="L275" s="79"/>
      <c r="M275" s="79"/>
      <c r="N275" s="79"/>
      <c r="O275" s="79"/>
      <c r="P275" s="79"/>
      <c r="Q275" s="79"/>
      <c r="R275" s="123">
        <f t="shared" si="87"/>
        <v>0</v>
      </c>
      <c r="S275" s="79"/>
      <c r="T275" s="79"/>
      <c r="U275" s="123">
        <f t="shared" si="88"/>
        <v>0</v>
      </c>
      <c r="V275" s="123">
        <f t="shared" si="89"/>
        <v>0</v>
      </c>
      <c r="W275" s="123">
        <f t="shared" si="90"/>
        <v>56250</v>
      </c>
      <c r="X275" s="123">
        <f t="shared" si="91"/>
        <v>56250</v>
      </c>
      <c r="Y275" s="79"/>
      <c r="Z275" s="123">
        <f t="shared" si="92"/>
        <v>56250</v>
      </c>
      <c r="AA275" s="124">
        <v>0.3</v>
      </c>
      <c r="AB275" s="149">
        <v>168.75</v>
      </c>
      <c r="AC275" s="32"/>
      <c r="AD275" s="127"/>
      <c r="AE275" s="30"/>
      <c r="AF275" s="127"/>
    </row>
    <row r="276" spans="1:32" ht="24" x14ac:dyDescent="0.55000000000000004">
      <c r="A276" s="79"/>
      <c r="B276" s="79"/>
      <c r="C276" s="79"/>
      <c r="D276" s="79">
        <v>3</v>
      </c>
      <c r="E276" s="144" t="s">
        <v>160</v>
      </c>
      <c r="F276" s="145">
        <v>0</v>
      </c>
      <c r="G276" s="129">
        <v>50</v>
      </c>
      <c r="H276" s="79">
        <v>450</v>
      </c>
      <c r="I276" s="79">
        <v>150</v>
      </c>
      <c r="J276" s="122">
        <f t="shared" si="86"/>
        <v>67500</v>
      </c>
      <c r="K276" s="79"/>
      <c r="L276" s="79"/>
      <c r="M276" s="79"/>
      <c r="N276" s="79"/>
      <c r="O276" s="79"/>
      <c r="P276" s="79"/>
      <c r="Q276" s="79"/>
      <c r="R276" s="123">
        <f t="shared" si="87"/>
        <v>0</v>
      </c>
      <c r="S276" s="79"/>
      <c r="T276" s="79"/>
      <c r="U276" s="123">
        <f t="shared" si="88"/>
        <v>0</v>
      </c>
      <c r="V276" s="123">
        <f t="shared" si="89"/>
        <v>0</v>
      </c>
      <c r="W276" s="123">
        <f t="shared" si="90"/>
        <v>67500</v>
      </c>
      <c r="X276" s="123">
        <f t="shared" si="91"/>
        <v>67500</v>
      </c>
      <c r="Y276" s="79"/>
      <c r="Z276" s="123">
        <f t="shared" si="92"/>
        <v>67500</v>
      </c>
      <c r="AA276" s="124">
        <v>0.3</v>
      </c>
      <c r="AB276" s="149">
        <v>202.5</v>
      </c>
      <c r="AC276" s="32"/>
      <c r="AD276" s="127"/>
      <c r="AE276" s="30"/>
      <c r="AF276" s="127"/>
    </row>
    <row r="277" spans="1:32" ht="24" x14ac:dyDescent="0.55000000000000004">
      <c r="A277" s="79"/>
      <c r="B277" s="79"/>
      <c r="C277" s="79"/>
      <c r="D277" s="79">
        <v>3</v>
      </c>
      <c r="E277" s="144" t="s">
        <v>544</v>
      </c>
      <c r="F277" s="145">
        <v>1</v>
      </c>
      <c r="G277" s="129">
        <v>87.5</v>
      </c>
      <c r="H277" s="79">
        <v>2587.5</v>
      </c>
      <c r="I277" s="79">
        <v>150</v>
      </c>
      <c r="J277" s="122">
        <f t="shared" si="86"/>
        <v>388125</v>
      </c>
      <c r="K277" s="79"/>
      <c r="L277" s="79"/>
      <c r="M277" s="79"/>
      <c r="N277" s="79"/>
      <c r="O277" s="79"/>
      <c r="P277" s="79"/>
      <c r="Q277" s="79"/>
      <c r="R277" s="123">
        <f t="shared" si="87"/>
        <v>0</v>
      </c>
      <c r="S277" s="79"/>
      <c r="T277" s="79"/>
      <c r="U277" s="123">
        <f t="shared" si="88"/>
        <v>0</v>
      </c>
      <c r="V277" s="123">
        <f t="shared" si="89"/>
        <v>0</v>
      </c>
      <c r="W277" s="123">
        <f t="shared" si="90"/>
        <v>388125</v>
      </c>
      <c r="X277" s="123">
        <f t="shared" si="91"/>
        <v>388125</v>
      </c>
      <c r="Y277" s="79"/>
      <c r="Z277" s="123">
        <f t="shared" si="92"/>
        <v>388125</v>
      </c>
      <c r="AA277" s="124">
        <v>0.3</v>
      </c>
      <c r="AB277" s="149">
        <v>1164.3800000000001</v>
      </c>
      <c r="AC277" s="32"/>
      <c r="AD277" s="127"/>
      <c r="AE277" s="30"/>
      <c r="AF277" s="127"/>
    </row>
    <row r="278" spans="1:32" ht="24" x14ac:dyDescent="0.55000000000000004">
      <c r="A278" s="79">
        <v>19</v>
      </c>
      <c r="B278" s="79" t="s">
        <v>143</v>
      </c>
      <c r="C278" s="79">
        <v>8858</v>
      </c>
      <c r="D278" s="79">
        <v>3</v>
      </c>
      <c r="E278" s="144" t="s">
        <v>507</v>
      </c>
      <c r="F278" s="145">
        <v>2</v>
      </c>
      <c r="G278" s="129">
        <v>93</v>
      </c>
      <c r="H278" s="79">
        <v>1493</v>
      </c>
      <c r="I278" s="79">
        <v>150</v>
      </c>
      <c r="J278" s="122">
        <f t="shared" si="86"/>
        <v>223950</v>
      </c>
      <c r="K278" s="79"/>
      <c r="L278" s="79"/>
      <c r="M278" s="79"/>
      <c r="N278" s="79"/>
      <c r="O278" s="79"/>
      <c r="P278" s="79"/>
      <c r="Q278" s="79"/>
      <c r="R278" s="123">
        <f t="shared" si="87"/>
        <v>0</v>
      </c>
      <c r="S278" s="79"/>
      <c r="T278" s="79"/>
      <c r="U278" s="123">
        <f t="shared" si="88"/>
        <v>0</v>
      </c>
      <c r="V278" s="123">
        <f t="shared" si="89"/>
        <v>0</v>
      </c>
      <c r="W278" s="123">
        <f t="shared" si="90"/>
        <v>223950</v>
      </c>
      <c r="X278" s="123">
        <f t="shared" si="91"/>
        <v>223950</v>
      </c>
      <c r="Y278" s="79"/>
      <c r="Z278" s="123">
        <f t="shared" si="92"/>
        <v>223950</v>
      </c>
      <c r="AA278" s="124">
        <v>0.3</v>
      </c>
      <c r="AB278" s="149">
        <v>671.85</v>
      </c>
      <c r="AC278" s="32"/>
      <c r="AD278" s="127"/>
      <c r="AE278" s="30"/>
      <c r="AF278" s="127"/>
    </row>
    <row r="279" spans="1:32" ht="24" x14ac:dyDescent="0.55000000000000004">
      <c r="A279" s="79">
        <v>20</v>
      </c>
      <c r="B279" s="79" t="s">
        <v>143</v>
      </c>
      <c r="C279" s="79">
        <v>16869</v>
      </c>
      <c r="D279" s="79">
        <v>3</v>
      </c>
      <c r="E279" s="144" t="s">
        <v>545</v>
      </c>
      <c r="F279" s="145">
        <v>3</v>
      </c>
      <c r="G279" s="129">
        <v>97</v>
      </c>
      <c r="H279" s="79">
        <v>3985</v>
      </c>
      <c r="I279" s="79">
        <v>150</v>
      </c>
      <c r="J279" s="122">
        <f t="shared" si="86"/>
        <v>597750</v>
      </c>
      <c r="K279" s="79"/>
      <c r="L279" s="79"/>
      <c r="M279" s="79"/>
      <c r="N279" s="79"/>
      <c r="O279" s="79"/>
      <c r="P279" s="79"/>
      <c r="Q279" s="79"/>
      <c r="R279" s="123">
        <f t="shared" si="87"/>
        <v>0</v>
      </c>
      <c r="S279" s="79"/>
      <c r="T279" s="79"/>
      <c r="U279" s="123">
        <f t="shared" si="88"/>
        <v>0</v>
      </c>
      <c r="V279" s="123">
        <f t="shared" si="89"/>
        <v>0</v>
      </c>
      <c r="W279" s="123">
        <f t="shared" si="90"/>
        <v>597750</v>
      </c>
      <c r="X279" s="123">
        <f t="shared" si="91"/>
        <v>597750</v>
      </c>
      <c r="Y279" s="79"/>
      <c r="Z279" s="123">
        <f t="shared" si="92"/>
        <v>597750</v>
      </c>
      <c r="AA279" s="124">
        <v>0.3</v>
      </c>
      <c r="AB279" s="149">
        <v>1793.25</v>
      </c>
      <c r="AC279" s="32"/>
      <c r="AD279" s="127"/>
      <c r="AE279" s="30"/>
      <c r="AF279" s="127"/>
    </row>
    <row r="280" spans="1:32" ht="24" x14ac:dyDescent="0.55000000000000004">
      <c r="A280" s="79">
        <v>21</v>
      </c>
      <c r="B280" s="79" t="s">
        <v>143</v>
      </c>
      <c r="C280" s="79">
        <v>8849</v>
      </c>
      <c r="D280" s="79">
        <v>3</v>
      </c>
      <c r="E280" s="144" t="s">
        <v>507</v>
      </c>
      <c r="F280" s="145">
        <v>2</v>
      </c>
      <c r="G280" s="129">
        <v>84</v>
      </c>
      <c r="H280" s="79">
        <v>1534</v>
      </c>
      <c r="I280" s="79">
        <v>150</v>
      </c>
      <c r="J280" s="122">
        <f t="shared" si="86"/>
        <v>230100</v>
      </c>
      <c r="K280" s="79"/>
      <c r="L280" s="79"/>
      <c r="M280" s="79"/>
      <c r="N280" s="79"/>
      <c r="O280" s="79"/>
      <c r="P280" s="79"/>
      <c r="Q280" s="79"/>
      <c r="R280" s="123">
        <f t="shared" si="87"/>
        <v>0</v>
      </c>
      <c r="S280" s="79"/>
      <c r="T280" s="79"/>
      <c r="U280" s="123">
        <f t="shared" si="88"/>
        <v>0</v>
      </c>
      <c r="V280" s="123">
        <f t="shared" si="89"/>
        <v>0</v>
      </c>
      <c r="W280" s="123">
        <f t="shared" si="90"/>
        <v>230100</v>
      </c>
      <c r="X280" s="123">
        <f t="shared" si="91"/>
        <v>230100</v>
      </c>
      <c r="Y280" s="79"/>
      <c r="Z280" s="123">
        <f t="shared" si="92"/>
        <v>230100</v>
      </c>
      <c r="AA280" s="124">
        <v>0.3</v>
      </c>
      <c r="AB280" s="149">
        <v>690.3</v>
      </c>
      <c r="AC280" s="32"/>
      <c r="AD280" s="127"/>
      <c r="AE280" s="30"/>
      <c r="AF280" s="127"/>
    </row>
    <row r="281" spans="1:32" ht="24" x14ac:dyDescent="0.55000000000000004">
      <c r="A281" s="79">
        <v>22</v>
      </c>
      <c r="B281" s="79" t="s">
        <v>143</v>
      </c>
      <c r="C281" s="79">
        <v>8848</v>
      </c>
      <c r="D281" s="79">
        <v>3</v>
      </c>
      <c r="E281" s="144" t="s">
        <v>546</v>
      </c>
      <c r="F281" s="145">
        <v>0</v>
      </c>
      <c r="G281" s="129">
        <v>22</v>
      </c>
      <c r="H281" s="79">
        <v>5222</v>
      </c>
      <c r="I281" s="79">
        <v>150</v>
      </c>
      <c r="J281" s="122">
        <f t="shared" si="86"/>
        <v>783300</v>
      </c>
      <c r="K281" s="79"/>
      <c r="L281" s="79"/>
      <c r="M281" s="79"/>
      <c r="N281" s="79"/>
      <c r="O281" s="79"/>
      <c r="P281" s="79"/>
      <c r="Q281" s="79"/>
      <c r="R281" s="123">
        <f t="shared" si="87"/>
        <v>0</v>
      </c>
      <c r="S281" s="79"/>
      <c r="T281" s="79"/>
      <c r="U281" s="123">
        <f t="shared" si="88"/>
        <v>0</v>
      </c>
      <c r="V281" s="123">
        <f t="shared" si="89"/>
        <v>0</v>
      </c>
      <c r="W281" s="123">
        <f t="shared" si="90"/>
        <v>783300</v>
      </c>
      <c r="X281" s="123">
        <f t="shared" si="91"/>
        <v>783300</v>
      </c>
      <c r="Y281" s="79"/>
      <c r="Z281" s="123">
        <f t="shared" si="92"/>
        <v>783300</v>
      </c>
      <c r="AA281" s="124">
        <v>0.3</v>
      </c>
      <c r="AB281" s="149">
        <v>2349.9</v>
      </c>
      <c r="AC281" s="32"/>
      <c r="AD281" s="127"/>
      <c r="AE281" s="30"/>
      <c r="AF281" s="127"/>
    </row>
    <row r="282" spans="1:32" ht="24" x14ac:dyDescent="0.55000000000000004">
      <c r="A282" s="79">
        <v>23</v>
      </c>
      <c r="B282" s="79" t="s">
        <v>143</v>
      </c>
      <c r="C282" s="79">
        <v>9428</v>
      </c>
      <c r="D282" s="79">
        <v>3</v>
      </c>
      <c r="E282" s="144" t="s">
        <v>547</v>
      </c>
      <c r="F282" s="145">
        <v>3</v>
      </c>
      <c r="G282" s="129">
        <v>35</v>
      </c>
      <c r="H282" s="79">
        <v>6335</v>
      </c>
      <c r="I282" s="79">
        <v>150</v>
      </c>
      <c r="J282" s="122">
        <f t="shared" si="86"/>
        <v>950250</v>
      </c>
      <c r="K282" s="79"/>
      <c r="L282" s="79"/>
      <c r="M282" s="79"/>
      <c r="N282" s="79"/>
      <c r="O282" s="79"/>
      <c r="P282" s="79"/>
      <c r="Q282" s="79"/>
      <c r="R282" s="123">
        <f t="shared" si="87"/>
        <v>0</v>
      </c>
      <c r="S282" s="79"/>
      <c r="T282" s="79"/>
      <c r="U282" s="123">
        <f t="shared" si="88"/>
        <v>0</v>
      </c>
      <c r="V282" s="123">
        <f t="shared" si="89"/>
        <v>0</v>
      </c>
      <c r="W282" s="123">
        <f t="shared" si="90"/>
        <v>950250</v>
      </c>
      <c r="X282" s="123">
        <f t="shared" si="91"/>
        <v>950250</v>
      </c>
      <c r="Y282" s="79"/>
      <c r="Z282" s="123">
        <f t="shared" si="92"/>
        <v>950250</v>
      </c>
      <c r="AA282" s="124">
        <v>0.3</v>
      </c>
      <c r="AB282" s="149">
        <v>2850.75</v>
      </c>
      <c r="AC282" s="32"/>
      <c r="AD282" s="127"/>
      <c r="AE282" s="30"/>
      <c r="AF282" s="127"/>
    </row>
    <row r="283" spans="1:32" ht="24" x14ac:dyDescent="0.55000000000000004">
      <c r="A283" s="79">
        <v>24</v>
      </c>
      <c r="B283" s="79" t="s">
        <v>143</v>
      </c>
      <c r="C283" s="79">
        <v>8827</v>
      </c>
      <c r="D283" s="79">
        <v>3</v>
      </c>
      <c r="E283" s="144" t="s">
        <v>543</v>
      </c>
      <c r="F283" s="145">
        <v>1</v>
      </c>
      <c r="G283" s="129">
        <v>55</v>
      </c>
      <c r="H283" s="79">
        <v>1755</v>
      </c>
      <c r="I283" s="79">
        <v>150</v>
      </c>
      <c r="J283" s="122">
        <f t="shared" si="86"/>
        <v>263250</v>
      </c>
      <c r="K283" s="79"/>
      <c r="L283" s="79"/>
      <c r="M283" s="79"/>
      <c r="N283" s="79"/>
      <c r="O283" s="79"/>
      <c r="P283" s="79"/>
      <c r="Q283" s="79"/>
      <c r="R283" s="123">
        <f t="shared" si="87"/>
        <v>0</v>
      </c>
      <c r="S283" s="79"/>
      <c r="T283" s="79"/>
      <c r="U283" s="123">
        <f t="shared" si="88"/>
        <v>0</v>
      </c>
      <c r="V283" s="123">
        <f t="shared" si="89"/>
        <v>0</v>
      </c>
      <c r="W283" s="123">
        <f t="shared" si="90"/>
        <v>263250</v>
      </c>
      <c r="X283" s="123">
        <f t="shared" si="91"/>
        <v>263250</v>
      </c>
      <c r="Y283" s="79"/>
      <c r="Z283" s="123">
        <f t="shared" si="92"/>
        <v>263250</v>
      </c>
      <c r="AA283" s="124">
        <v>0.3</v>
      </c>
      <c r="AB283" s="149">
        <v>789.75</v>
      </c>
      <c r="AC283" s="32"/>
      <c r="AD283" s="127"/>
      <c r="AE283" s="30"/>
      <c r="AF283" s="127"/>
    </row>
    <row r="284" spans="1:32" ht="24" x14ac:dyDescent="0.55000000000000004">
      <c r="A284" s="79">
        <v>25</v>
      </c>
      <c r="B284" s="79" t="s">
        <v>143</v>
      </c>
      <c r="C284" s="79">
        <v>10535</v>
      </c>
      <c r="D284" s="79">
        <v>3</v>
      </c>
      <c r="E284" s="144" t="s">
        <v>548</v>
      </c>
      <c r="F284" s="145">
        <v>3</v>
      </c>
      <c r="G284" s="129">
        <v>30</v>
      </c>
      <c r="H284" s="79">
        <v>7930</v>
      </c>
      <c r="I284" s="79">
        <v>150</v>
      </c>
      <c r="J284" s="122">
        <f t="shared" si="86"/>
        <v>1189500</v>
      </c>
      <c r="K284" s="79"/>
      <c r="L284" s="79"/>
      <c r="M284" s="79"/>
      <c r="N284" s="79"/>
      <c r="O284" s="79"/>
      <c r="P284" s="79"/>
      <c r="Q284" s="79"/>
      <c r="R284" s="123">
        <f t="shared" si="87"/>
        <v>0</v>
      </c>
      <c r="S284" s="79"/>
      <c r="T284" s="79"/>
      <c r="U284" s="123">
        <f t="shared" si="88"/>
        <v>0</v>
      </c>
      <c r="V284" s="123">
        <f t="shared" si="89"/>
        <v>0</v>
      </c>
      <c r="W284" s="123">
        <f t="shared" si="90"/>
        <v>1189500</v>
      </c>
      <c r="X284" s="123">
        <f t="shared" si="91"/>
        <v>1189500</v>
      </c>
      <c r="Y284" s="79"/>
      <c r="Z284" s="123">
        <f t="shared" si="92"/>
        <v>1189500</v>
      </c>
      <c r="AA284" s="124">
        <v>0.3</v>
      </c>
      <c r="AB284" s="149">
        <v>3568.5</v>
      </c>
      <c r="AC284" s="32"/>
      <c r="AD284" s="127"/>
      <c r="AE284" s="30"/>
      <c r="AF284" s="127"/>
    </row>
    <row r="285" spans="1:32" ht="24" x14ac:dyDescent="0.55000000000000004">
      <c r="A285" s="79">
        <v>26</v>
      </c>
      <c r="B285" s="79" t="s">
        <v>143</v>
      </c>
      <c r="C285" s="79">
        <v>10581</v>
      </c>
      <c r="D285" s="79">
        <v>3</v>
      </c>
      <c r="E285" s="144" t="s">
        <v>499</v>
      </c>
      <c r="F285" s="145">
        <v>0</v>
      </c>
      <c r="G285" s="129">
        <v>0</v>
      </c>
      <c r="H285" s="79">
        <v>4800</v>
      </c>
      <c r="I285" s="79">
        <v>150</v>
      </c>
      <c r="J285" s="122">
        <f t="shared" si="86"/>
        <v>720000</v>
      </c>
      <c r="K285" s="79"/>
      <c r="L285" s="79"/>
      <c r="M285" s="79"/>
      <c r="N285" s="79"/>
      <c r="O285" s="79"/>
      <c r="P285" s="79"/>
      <c r="Q285" s="79"/>
      <c r="R285" s="123">
        <f t="shared" si="87"/>
        <v>0</v>
      </c>
      <c r="S285" s="79"/>
      <c r="T285" s="79"/>
      <c r="U285" s="123">
        <f t="shared" si="88"/>
        <v>0</v>
      </c>
      <c r="V285" s="123">
        <f t="shared" si="89"/>
        <v>0</v>
      </c>
      <c r="W285" s="123">
        <f t="shared" si="90"/>
        <v>720000</v>
      </c>
      <c r="X285" s="123">
        <f t="shared" si="91"/>
        <v>720000</v>
      </c>
      <c r="Y285" s="79"/>
      <c r="Z285" s="123">
        <f t="shared" si="92"/>
        <v>720000</v>
      </c>
      <c r="AA285" s="124">
        <v>0.3</v>
      </c>
      <c r="AB285" s="149">
        <v>2160</v>
      </c>
      <c r="AC285" s="32"/>
      <c r="AD285" s="127"/>
      <c r="AE285" s="30"/>
      <c r="AF285" s="127"/>
    </row>
    <row r="286" spans="1:32" ht="24" x14ac:dyDescent="0.55000000000000004">
      <c r="A286" s="79">
        <v>27</v>
      </c>
      <c r="B286" s="153" t="s">
        <v>227</v>
      </c>
      <c r="C286" s="79"/>
      <c r="D286" s="79">
        <v>3</v>
      </c>
      <c r="E286" s="144" t="s">
        <v>545</v>
      </c>
      <c r="F286" s="145">
        <v>1</v>
      </c>
      <c r="G286" s="129">
        <v>92</v>
      </c>
      <c r="H286" s="79">
        <v>3792</v>
      </c>
      <c r="I286" s="79">
        <v>150</v>
      </c>
      <c r="J286" s="122">
        <f t="shared" si="86"/>
        <v>568800</v>
      </c>
      <c r="K286" s="79"/>
      <c r="L286" s="79"/>
      <c r="M286" s="79"/>
      <c r="N286" s="79"/>
      <c r="O286" s="79"/>
      <c r="P286" s="79"/>
      <c r="Q286" s="79"/>
      <c r="R286" s="123">
        <f t="shared" si="87"/>
        <v>0</v>
      </c>
      <c r="S286" s="79"/>
      <c r="T286" s="79"/>
      <c r="U286" s="123">
        <f t="shared" si="88"/>
        <v>0</v>
      </c>
      <c r="V286" s="123">
        <f t="shared" si="89"/>
        <v>0</v>
      </c>
      <c r="W286" s="123">
        <f t="shared" si="90"/>
        <v>568800</v>
      </c>
      <c r="X286" s="123">
        <f t="shared" si="91"/>
        <v>568800</v>
      </c>
      <c r="Y286" s="79"/>
      <c r="Z286" s="123">
        <f t="shared" si="92"/>
        <v>568800</v>
      </c>
      <c r="AA286" s="124">
        <v>0.3</v>
      </c>
      <c r="AB286" s="149">
        <v>1706.4</v>
      </c>
      <c r="AC286" s="32"/>
      <c r="AD286" s="127"/>
      <c r="AE286" s="30"/>
      <c r="AF286" s="127"/>
    </row>
    <row r="287" spans="1:32" ht="24" x14ac:dyDescent="0.55000000000000004">
      <c r="A287" s="79">
        <v>28</v>
      </c>
      <c r="B287" s="154" t="s">
        <v>228</v>
      </c>
      <c r="C287" s="79">
        <v>3800</v>
      </c>
      <c r="D287" s="79">
        <v>3</v>
      </c>
      <c r="E287" s="144" t="s">
        <v>162</v>
      </c>
      <c r="F287" s="145">
        <v>3</v>
      </c>
      <c r="G287" s="129">
        <v>79</v>
      </c>
      <c r="H287" s="79">
        <v>2318</v>
      </c>
      <c r="I287" s="79">
        <v>150</v>
      </c>
      <c r="J287" s="122">
        <f t="shared" si="86"/>
        <v>347700</v>
      </c>
      <c r="K287" s="79"/>
      <c r="L287" s="79"/>
      <c r="M287" s="79"/>
      <c r="N287" s="79"/>
      <c r="O287" s="79"/>
      <c r="P287" s="79"/>
      <c r="Q287" s="79"/>
      <c r="R287" s="123">
        <f t="shared" si="87"/>
        <v>0</v>
      </c>
      <c r="S287" s="79"/>
      <c r="T287" s="79"/>
      <c r="U287" s="123">
        <f t="shared" si="88"/>
        <v>0</v>
      </c>
      <c r="V287" s="123">
        <f t="shared" si="89"/>
        <v>0</v>
      </c>
      <c r="W287" s="123">
        <f t="shared" si="90"/>
        <v>347700</v>
      </c>
      <c r="X287" s="123">
        <f t="shared" si="91"/>
        <v>347700</v>
      </c>
      <c r="Y287" s="79"/>
      <c r="Z287" s="123">
        <f t="shared" si="92"/>
        <v>347700</v>
      </c>
      <c r="AA287" s="124">
        <v>0.3</v>
      </c>
      <c r="AB287" s="149">
        <v>1043.0999999999999</v>
      </c>
      <c r="AC287" s="32"/>
      <c r="AD287" s="127"/>
      <c r="AE287" s="30"/>
      <c r="AF287" s="127"/>
    </row>
    <row r="288" spans="1:32" ht="24" x14ac:dyDescent="0.55000000000000004">
      <c r="A288" s="79">
        <v>29</v>
      </c>
      <c r="B288" s="154" t="s">
        <v>229</v>
      </c>
      <c r="C288" s="79"/>
      <c r="D288" s="79">
        <v>3</v>
      </c>
      <c r="E288" s="144" t="s">
        <v>548</v>
      </c>
      <c r="F288" s="145">
        <v>1</v>
      </c>
      <c r="G288" s="129">
        <v>50</v>
      </c>
      <c r="H288" s="79">
        <v>7750</v>
      </c>
      <c r="I288" s="79">
        <v>150</v>
      </c>
      <c r="J288" s="122">
        <f t="shared" si="86"/>
        <v>1162500</v>
      </c>
      <c r="K288" s="79"/>
      <c r="L288" s="79"/>
      <c r="M288" s="79"/>
      <c r="N288" s="79"/>
      <c r="O288" s="79"/>
      <c r="P288" s="79"/>
      <c r="Q288" s="79"/>
      <c r="R288" s="123">
        <f t="shared" si="87"/>
        <v>0</v>
      </c>
      <c r="S288" s="79"/>
      <c r="T288" s="79"/>
      <c r="U288" s="123">
        <f t="shared" si="88"/>
        <v>0</v>
      </c>
      <c r="V288" s="123">
        <f t="shared" si="89"/>
        <v>0</v>
      </c>
      <c r="W288" s="123">
        <f t="shared" si="90"/>
        <v>1162500</v>
      </c>
      <c r="X288" s="123">
        <f t="shared" si="91"/>
        <v>1162500</v>
      </c>
      <c r="Y288" s="79"/>
      <c r="Z288" s="123">
        <f t="shared" si="92"/>
        <v>1162500</v>
      </c>
      <c r="AA288" s="124">
        <v>0.3</v>
      </c>
      <c r="AB288" s="149">
        <v>3487.5</v>
      </c>
      <c r="AC288" s="32"/>
      <c r="AD288" s="127"/>
      <c r="AE288" s="30"/>
      <c r="AF288" s="127"/>
    </row>
    <row r="289" spans="1:32" ht="24" x14ac:dyDescent="0.55000000000000004">
      <c r="A289" s="32"/>
      <c r="B289" s="94"/>
      <c r="C289" s="32"/>
      <c r="D289" s="32"/>
      <c r="E289" s="127"/>
      <c r="F289" s="127"/>
      <c r="G289" s="142"/>
      <c r="H289" s="142"/>
      <c r="I289" s="32"/>
      <c r="J289" s="58"/>
      <c r="K289" s="32"/>
      <c r="L289" s="32"/>
      <c r="M289" s="32"/>
      <c r="N289" s="32"/>
      <c r="O289" s="32"/>
      <c r="P289" s="32"/>
      <c r="Q289" s="32"/>
      <c r="R289" s="50"/>
      <c r="S289" s="32"/>
      <c r="T289" s="32"/>
      <c r="U289" s="50"/>
      <c r="V289" s="50"/>
      <c r="W289" s="50"/>
      <c r="X289" s="50"/>
      <c r="Y289" s="32"/>
      <c r="Z289" s="50"/>
      <c r="AA289" s="38"/>
      <c r="AB289" s="131"/>
      <c r="AC289" s="127"/>
      <c r="AD289" s="127"/>
      <c r="AE289" s="127"/>
      <c r="AF289" s="127"/>
    </row>
    <row r="290" spans="1:32" s="134" customFormat="1" ht="21.75" x14ac:dyDescent="0.5">
      <c r="A290" s="133" t="s">
        <v>490</v>
      </c>
      <c r="Z290" s="155" t="s">
        <v>167</v>
      </c>
      <c r="AA290" s="155"/>
      <c r="AB290" s="137">
        <f>SUM(AB269:AB288)</f>
        <v>63337.799999999996</v>
      </c>
    </row>
    <row r="291" spans="1:32" s="134" customFormat="1" ht="21.75" x14ac:dyDescent="0.5">
      <c r="A291" s="133" t="s">
        <v>491</v>
      </c>
      <c r="Z291" s="135" t="s">
        <v>168</v>
      </c>
      <c r="AA291" s="136"/>
      <c r="AB291" s="137">
        <f>AB290*90/100</f>
        <v>57004.02</v>
      </c>
    </row>
    <row r="292" spans="1:32" s="134" customFormat="1" ht="19.5" customHeight="1" x14ac:dyDescent="0.5">
      <c r="A292" s="133" t="s">
        <v>492</v>
      </c>
      <c r="Z292" s="138" t="s">
        <v>169</v>
      </c>
      <c r="AA292" s="139"/>
      <c r="AB292" s="137">
        <f>AB290-AB291</f>
        <v>6333.7799999999988</v>
      </c>
    </row>
    <row r="293" spans="1:32" s="134" customFormat="1" ht="21" customHeight="1" x14ac:dyDescent="0.5">
      <c r="A293" s="133" t="s">
        <v>493</v>
      </c>
    </row>
    <row r="294" spans="1:32" s="134" customFormat="1" ht="22.5" customHeight="1" x14ac:dyDescent="0.5">
      <c r="A294" s="133" t="s">
        <v>494</v>
      </c>
    </row>
    <row r="295" spans="1:32" s="134" customFormat="1" ht="22.5" customHeight="1" x14ac:dyDescent="0.5">
      <c r="A295" s="133" t="s">
        <v>495</v>
      </c>
    </row>
    <row r="297" spans="1:32" ht="24" x14ac:dyDescent="0.55000000000000004">
      <c r="A297" s="113" t="s">
        <v>522</v>
      </c>
      <c r="B297" s="114"/>
      <c r="C297" s="114"/>
      <c r="D297" s="114"/>
      <c r="E297" s="114"/>
      <c r="F297" s="114"/>
      <c r="G297" s="114"/>
      <c r="H297" s="114"/>
      <c r="I297" s="114"/>
      <c r="J297" s="114"/>
      <c r="K297" s="114"/>
      <c r="L297" s="114"/>
      <c r="M297" s="114"/>
      <c r="N297" s="114"/>
      <c r="O297" s="114"/>
      <c r="P297" s="114"/>
      <c r="Q297" s="114"/>
      <c r="R297" s="114"/>
      <c r="S297" s="114"/>
      <c r="T297" s="114"/>
      <c r="U297" s="114"/>
      <c r="V297" s="114"/>
      <c r="W297" s="114"/>
      <c r="X297" s="114"/>
      <c r="Y297" s="112"/>
    </row>
    <row r="298" spans="1:32" ht="24" x14ac:dyDescent="0.55000000000000004">
      <c r="A298" s="114"/>
      <c r="B298" s="293" t="s">
        <v>154</v>
      </c>
      <c r="C298" s="293"/>
      <c r="D298" s="293"/>
      <c r="E298" s="293"/>
      <c r="F298" s="293"/>
      <c r="G298" s="293"/>
      <c r="H298" s="293"/>
      <c r="I298" s="293"/>
      <c r="J298" s="293" t="s">
        <v>523</v>
      </c>
      <c r="K298" s="293"/>
      <c r="L298" s="293"/>
      <c r="M298" s="293"/>
      <c r="N298" s="293"/>
      <c r="O298" s="293"/>
      <c r="P298" s="293"/>
      <c r="Q298" s="114"/>
      <c r="R298" s="114"/>
      <c r="S298" s="114"/>
      <c r="T298" s="114"/>
      <c r="U298" s="114"/>
      <c r="V298" s="114"/>
      <c r="W298" s="114"/>
      <c r="X298" s="114"/>
      <c r="Y298" s="112"/>
    </row>
    <row r="299" spans="1:32" ht="24" x14ac:dyDescent="0.55000000000000004">
      <c r="A299" s="114"/>
      <c r="B299" s="115"/>
      <c r="C299" s="115"/>
      <c r="D299" s="115"/>
      <c r="E299" s="115"/>
      <c r="F299" s="115"/>
      <c r="G299" s="115"/>
      <c r="H299" s="115"/>
      <c r="I299" s="115"/>
      <c r="J299" s="116"/>
      <c r="K299" s="116"/>
      <c r="L299" s="114"/>
      <c r="M299" s="114"/>
      <c r="N299" s="114"/>
      <c r="O299" s="114"/>
      <c r="P299" s="114"/>
      <c r="Q299" s="114"/>
      <c r="R299" s="114"/>
      <c r="S299" s="114"/>
      <c r="T299" s="114"/>
      <c r="U299" s="114"/>
      <c r="V299" s="114"/>
      <c r="W299" s="114"/>
      <c r="X299" s="114"/>
      <c r="Y299" s="112"/>
      <c r="AD299" s="111"/>
    </row>
    <row r="300" spans="1:32" ht="19.5" x14ac:dyDescent="0.45">
      <c r="A300" s="117"/>
      <c r="B300" s="118"/>
      <c r="C300" s="118"/>
      <c r="D300" s="118"/>
      <c r="E300" s="118"/>
      <c r="F300" s="118"/>
      <c r="G300" s="118"/>
      <c r="H300" s="118"/>
      <c r="I300" s="118"/>
      <c r="J300" s="119"/>
      <c r="K300" s="281" t="s">
        <v>119</v>
      </c>
      <c r="L300" s="282"/>
      <c r="M300" s="282"/>
      <c r="N300" s="282"/>
      <c r="O300" s="282"/>
      <c r="P300" s="282"/>
      <c r="Q300" s="282"/>
      <c r="R300" s="282"/>
      <c r="S300" s="282"/>
      <c r="T300" s="282"/>
      <c r="U300" s="282"/>
      <c r="V300" s="283"/>
      <c r="W300" s="284" t="s">
        <v>120</v>
      </c>
      <c r="X300" s="263" t="s">
        <v>121</v>
      </c>
      <c r="Y300" s="263" t="s">
        <v>122</v>
      </c>
      <c r="Z300" s="263" t="s">
        <v>123</v>
      </c>
      <c r="AA300" s="266" t="s">
        <v>124</v>
      </c>
      <c r="AB300" s="269" t="s">
        <v>156</v>
      </c>
      <c r="AC300" s="272" t="s">
        <v>125</v>
      </c>
      <c r="AD300" s="275" t="s">
        <v>126</v>
      </c>
      <c r="AE300" s="242" t="s">
        <v>127</v>
      </c>
      <c r="AF300" s="245" t="s">
        <v>128</v>
      </c>
    </row>
    <row r="301" spans="1:32" ht="18.75" x14ac:dyDescent="0.45">
      <c r="A301" s="291" t="s">
        <v>110</v>
      </c>
      <c r="B301" s="256" t="s">
        <v>129</v>
      </c>
      <c r="C301" s="251" t="s">
        <v>130</v>
      </c>
      <c r="D301" s="252" t="s">
        <v>111</v>
      </c>
      <c r="E301" s="254" t="s">
        <v>157</v>
      </c>
      <c r="F301" s="255"/>
      <c r="G301" s="256"/>
      <c r="H301" s="251" t="s">
        <v>131</v>
      </c>
      <c r="I301" s="251" t="s">
        <v>132</v>
      </c>
      <c r="J301" s="260" t="s">
        <v>133</v>
      </c>
      <c r="K301" s="287" t="s">
        <v>110</v>
      </c>
      <c r="L301" s="226" t="s">
        <v>134</v>
      </c>
      <c r="M301" s="226" t="s">
        <v>135</v>
      </c>
      <c r="N301" s="226" t="s">
        <v>111</v>
      </c>
      <c r="O301" s="226" t="s">
        <v>112</v>
      </c>
      <c r="P301" s="226" t="s">
        <v>136</v>
      </c>
      <c r="Q301" s="226" t="s">
        <v>137</v>
      </c>
      <c r="R301" s="229" t="s">
        <v>138</v>
      </c>
      <c r="S301" s="232" t="s">
        <v>113</v>
      </c>
      <c r="T301" s="233"/>
      <c r="U301" s="234"/>
      <c r="V301" s="226" t="s">
        <v>139</v>
      </c>
      <c r="W301" s="285"/>
      <c r="X301" s="264"/>
      <c r="Y301" s="264"/>
      <c r="Z301" s="264"/>
      <c r="AA301" s="267"/>
      <c r="AB301" s="270"/>
      <c r="AC301" s="273"/>
      <c r="AD301" s="276"/>
      <c r="AE301" s="243"/>
      <c r="AF301" s="246"/>
    </row>
    <row r="302" spans="1:32" ht="14.25" customHeight="1" x14ac:dyDescent="0.4">
      <c r="A302" s="291"/>
      <c r="B302" s="292"/>
      <c r="C302" s="252"/>
      <c r="D302" s="252"/>
      <c r="E302" s="257"/>
      <c r="F302" s="258"/>
      <c r="G302" s="259"/>
      <c r="H302" s="252"/>
      <c r="I302" s="252"/>
      <c r="J302" s="261"/>
      <c r="K302" s="288"/>
      <c r="L302" s="227"/>
      <c r="M302" s="227"/>
      <c r="N302" s="227"/>
      <c r="O302" s="227"/>
      <c r="P302" s="227"/>
      <c r="Q302" s="227"/>
      <c r="R302" s="230"/>
      <c r="S302" s="227" t="s">
        <v>140</v>
      </c>
      <c r="T302" s="235" t="s">
        <v>141</v>
      </c>
      <c r="U302" s="237" t="s">
        <v>142</v>
      </c>
      <c r="V302" s="227"/>
      <c r="W302" s="285"/>
      <c r="X302" s="264"/>
      <c r="Y302" s="264"/>
      <c r="Z302" s="264"/>
      <c r="AA302" s="267"/>
      <c r="AB302" s="270"/>
      <c r="AC302" s="273"/>
      <c r="AD302" s="276"/>
      <c r="AE302" s="243"/>
      <c r="AF302" s="246"/>
    </row>
    <row r="303" spans="1:32" ht="14.25" customHeight="1" x14ac:dyDescent="0.4">
      <c r="A303" s="291"/>
      <c r="B303" s="292"/>
      <c r="C303" s="252"/>
      <c r="D303" s="252"/>
      <c r="E303" s="290" t="s">
        <v>114</v>
      </c>
      <c r="F303" s="290" t="s">
        <v>158</v>
      </c>
      <c r="G303" s="290" t="s">
        <v>115</v>
      </c>
      <c r="H303" s="252"/>
      <c r="I303" s="252"/>
      <c r="J303" s="261"/>
      <c r="K303" s="288"/>
      <c r="L303" s="227"/>
      <c r="M303" s="227"/>
      <c r="N303" s="227"/>
      <c r="O303" s="227"/>
      <c r="P303" s="227"/>
      <c r="Q303" s="227"/>
      <c r="R303" s="230"/>
      <c r="S303" s="227"/>
      <c r="T303" s="235"/>
      <c r="U303" s="238"/>
      <c r="V303" s="227"/>
      <c r="W303" s="285"/>
      <c r="X303" s="264"/>
      <c r="Y303" s="264"/>
      <c r="Z303" s="264"/>
      <c r="AA303" s="267"/>
      <c r="AB303" s="270"/>
      <c r="AC303" s="273"/>
      <c r="AD303" s="276"/>
      <c r="AE303" s="243"/>
      <c r="AF303" s="246"/>
    </row>
    <row r="304" spans="1:32" ht="14.25" customHeight="1" x14ac:dyDescent="0.4">
      <c r="A304" s="291"/>
      <c r="B304" s="292"/>
      <c r="C304" s="252"/>
      <c r="D304" s="252"/>
      <c r="E304" s="252"/>
      <c r="F304" s="252"/>
      <c r="G304" s="252"/>
      <c r="H304" s="252"/>
      <c r="I304" s="252"/>
      <c r="J304" s="261"/>
      <c r="K304" s="288"/>
      <c r="L304" s="227"/>
      <c r="M304" s="227"/>
      <c r="N304" s="227"/>
      <c r="O304" s="227"/>
      <c r="P304" s="227"/>
      <c r="Q304" s="227"/>
      <c r="R304" s="230"/>
      <c r="S304" s="227"/>
      <c r="T304" s="235"/>
      <c r="U304" s="238"/>
      <c r="V304" s="227"/>
      <c r="W304" s="285"/>
      <c r="X304" s="264"/>
      <c r="Y304" s="264"/>
      <c r="Z304" s="264"/>
      <c r="AA304" s="267"/>
      <c r="AB304" s="270"/>
      <c r="AC304" s="273"/>
      <c r="AD304" s="276"/>
      <c r="AE304" s="243"/>
      <c r="AF304" s="246"/>
    </row>
    <row r="305" spans="1:32" ht="14.25" customHeight="1" x14ac:dyDescent="0.4">
      <c r="A305" s="291"/>
      <c r="B305" s="259"/>
      <c r="C305" s="253"/>
      <c r="D305" s="253"/>
      <c r="E305" s="253"/>
      <c r="F305" s="253"/>
      <c r="G305" s="253"/>
      <c r="H305" s="253"/>
      <c r="I305" s="253"/>
      <c r="J305" s="262"/>
      <c r="K305" s="289"/>
      <c r="L305" s="228"/>
      <c r="M305" s="228"/>
      <c r="N305" s="228"/>
      <c r="O305" s="228"/>
      <c r="P305" s="228"/>
      <c r="Q305" s="228"/>
      <c r="R305" s="231"/>
      <c r="S305" s="228"/>
      <c r="T305" s="236"/>
      <c r="U305" s="239"/>
      <c r="V305" s="228"/>
      <c r="W305" s="286"/>
      <c r="X305" s="265"/>
      <c r="Y305" s="265"/>
      <c r="Z305" s="265"/>
      <c r="AA305" s="268"/>
      <c r="AB305" s="271"/>
      <c r="AC305" s="274"/>
      <c r="AD305" s="277"/>
      <c r="AE305" s="244"/>
      <c r="AF305" s="247"/>
    </row>
    <row r="306" spans="1:32" ht="24" x14ac:dyDescent="0.55000000000000004">
      <c r="A306" s="79">
        <v>30</v>
      </c>
      <c r="B306" s="79" t="s">
        <v>143</v>
      </c>
      <c r="C306" s="79">
        <v>28337</v>
      </c>
      <c r="D306" s="79">
        <v>3</v>
      </c>
      <c r="E306" s="144" t="s">
        <v>162</v>
      </c>
      <c r="F306" s="145">
        <v>0</v>
      </c>
      <c r="G306" s="129"/>
      <c r="H306" s="79">
        <v>10</v>
      </c>
      <c r="I306" s="79">
        <v>1000</v>
      </c>
      <c r="J306" s="122">
        <f t="shared" ref="J306:J307" si="93">H306*I306</f>
        <v>10000</v>
      </c>
      <c r="K306" s="79">
        <v>1</v>
      </c>
      <c r="L306" s="79" t="s">
        <v>204</v>
      </c>
      <c r="M306" s="79" t="s">
        <v>146</v>
      </c>
      <c r="N306" s="79" t="s">
        <v>201</v>
      </c>
      <c r="O306" s="79">
        <v>72</v>
      </c>
      <c r="P306" s="79">
        <v>100</v>
      </c>
      <c r="Q306" s="79">
        <v>6550</v>
      </c>
      <c r="R306" s="123">
        <f t="shared" ref="R306:R307" si="94">O306*Q306</f>
        <v>471600</v>
      </c>
      <c r="S306" s="79">
        <v>1</v>
      </c>
      <c r="T306" s="79">
        <v>1</v>
      </c>
      <c r="U306" s="123">
        <f t="shared" ref="U306:U307" si="95">R306*T306/100</f>
        <v>4716</v>
      </c>
      <c r="V306" s="123">
        <f t="shared" ref="V306:V307" si="96">R306-U306</f>
        <v>466884</v>
      </c>
      <c r="W306" s="123">
        <f t="shared" ref="W306:W307" si="97">J306+V306</f>
        <v>476884</v>
      </c>
      <c r="X306" s="123">
        <f t="shared" ref="X306:X307" si="98">W306</f>
        <v>476884</v>
      </c>
      <c r="Y306" s="79"/>
      <c r="Z306" s="123">
        <f t="shared" ref="Z306:Z307" si="99">X306</f>
        <v>476884</v>
      </c>
      <c r="AA306" s="124">
        <v>0.3</v>
      </c>
      <c r="AB306" s="149">
        <v>1430.66</v>
      </c>
      <c r="AC306" s="32" t="s">
        <v>237</v>
      </c>
      <c r="AD306" s="126" t="s">
        <v>238</v>
      </c>
      <c r="AE306" s="30"/>
      <c r="AF306" s="127"/>
    </row>
    <row r="307" spans="1:32" ht="24" x14ac:dyDescent="0.55000000000000004">
      <c r="A307" s="79"/>
      <c r="B307" s="79"/>
      <c r="C307" s="79"/>
      <c r="D307" s="79">
        <v>1</v>
      </c>
      <c r="E307" s="144" t="s">
        <v>162</v>
      </c>
      <c r="F307" s="145">
        <v>0</v>
      </c>
      <c r="G307" s="129"/>
      <c r="H307" s="79">
        <v>84</v>
      </c>
      <c r="I307" s="79">
        <v>1000</v>
      </c>
      <c r="J307" s="122">
        <f t="shared" si="93"/>
        <v>84000</v>
      </c>
      <c r="K307" s="79"/>
      <c r="L307" s="79"/>
      <c r="M307" s="79"/>
      <c r="N307" s="79"/>
      <c r="O307" s="79"/>
      <c r="P307" s="79"/>
      <c r="Q307" s="79"/>
      <c r="R307" s="123">
        <f t="shared" si="94"/>
        <v>0</v>
      </c>
      <c r="S307" s="79"/>
      <c r="T307" s="79"/>
      <c r="U307" s="123">
        <f t="shared" si="95"/>
        <v>0</v>
      </c>
      <c r="V307" s="123">
        <f t="shared" si="96"/>
        <v>0</v>
      </c>
      <c r="W307" s="123">
        <f t="shared" si="97"/>
        <v>84000</v>
      </c>
      <c r="X307" s="123">
        <f t="shared" si="98"/>
        <v>84000</v>
      </c>
      <c r="Y307" s="79"/>
      <c r="Z307" s="123">
        <f t="shared" si="99"/>
        <v>84000</v>
      </c>
      <c r="AA307" s="124">
        <v>0.01</v>
      </c>
      <c r="AB307" s="149">
        <v>0</v>
      </c>
      <c r="AC307" s="32"/>
      <c r="AD307" s="127"/>
      <c r="AE307" s="30"/>
      <c r="AF307" s="127"/>
    </row>
    <row r="308" spans="1:32" ht="24" x14ac:dyDescent="0.55000000000000004">
      <c r="A308" s="32"/>
      <c r="B308" s="32"/>
      <c r="C308" s="32"/>
      <c r="D308" s="32"/>
      <c r="E308" s="127"/>
      <c r="F308" s="127"/>
      <c r="G308" s="142"/>
      <c r="H308" s="142"/>
      <c r="I308" s="32"/>
      <c r="J308" s="58"/>
      <c r="K308" s="32"/>
      <c r="L308" s="32"/>
      <c r="M308" s="32"/>
      <c r="N308" s="32"/>
      <c r="O308" s="32"/>
      <c r="P308" s="32"/>
      <c r="Q308" s="32"/>
      <c r="R308" s="50"/>
      <c r="S308" s="32"/>
      <c r="T308" s="32"/>
      <c r="U308" s="50"/>
      <c r="V308" s="50"/>
      <c r="W308" s="50"/>
      <c r="X308" s="50"/>
      <c r="Y308" s="32"/>
      <c r="Z308" s="50"/>
      <c r="AA308" s="38"/>
      <c r="AB308" s="131"/>
      <c r="AC308" s="127"/>
      <c r="AD308" s="127"/>
      <c r="AE308" s="127"/>
      <c r="AF308" s="127"/>
    </row>
    <row r="309" spans="1:32" s="134" customFormat="1" ht="21.75" x14ac:dyDescent="0.5">
      <c r="A309" s="133" t="s">
        <v>490</v>
      </c>
      <c r="Z309" s="135" t="s">
        <v>167</v>
      </c>
      <c r="AA309" s="136"/>
      <c r="AB309" s="137">
        <f>SUM(AB306:AB307)</f>
        <v>1430.66</v>
      </c>
    </row>
    <row r="310" spans="1:32" s="134" customFormat="1" ht="21.75" x14ac:dyDescent="0.5">
      <c r="A310" s="133" t="s">
        <v>491</v>
      </c>
      <c r="Z310" s="135" t="s">
        <v>168</v>
      </c>
      <c r="AA310" s="136"/>
      <c r="AB310" s="137">
        <f>AB309*90/100</f>
        <v>1287.5940000000001</v>
      </c>
    </row>
    <row r="311" spans="1:32" s="134" customFormat="1" ht="19.5" customHeight="1" x14ac:dyDescent="0.5">
      <c r="A311" s="133" t="s">
        <v>492</v>
      </c>
      <c r="Z311" s="138" t="s">
        <v>169</v>
      </c>
      <c r="AA311" s="139"/>
      <c r="AB311" s="137">
        <f>AB309-AB310</f>
        <v>143.06600000000003</v>
      </c>
    </row>
    <row r="312" spans="1:32" s="134" customFormat="1" ht="21" customHeight="1" x14ac:dyDescent="0.5">
      <c r="A312" s="133" t="s">
        <v>493</v>
      </c>
    </row>
    <row r="313" spans="1:32" s="134" customFormat="1" ht="22.5" customHeight="1" x14ac:dyDescent="0.5">
      <c r="A313" s="133" t="s">
        <v>494</v>
      </c>
    </row>
    <row r="314" spans="1:32" s="134" customFormat="1" ht="22.5" customHeight="1" x14ac:dyDescent="0.5">
      <c r="A314" s="133" t="s">
        <v>495</v>
      </c>
    </row>
    <row r="316" spans="1:32" ht="24" x14ac:dyDescent="0.55000000000000004">
      <c r="A316" s="113" t="s">
        <v>524</v>
      </c>
      <c r="B316" s="114"/>
      <c r="C316" s="114"/>
      <c r="D316" s="114"/>
      <c r="E316" s="114"/>
      <c r="F316" s="114"/>
      <c r="G316" s="114"/>
      <c r="H316" s="114"/>
      <c r="I316" s="114"/>
      <c r="J316" s="114"/>
      <c r="K316" s="114"/>
      <c r="L316" s="114"/>
      <c r="M316" s="114"/>
      <c r="N316" s="114"/>
      <c r="O316" s="114"/>
      <c r="P316" s="114"/>
      <c r="Q316" s="114"/>
      <c r="R316" s="114"/>
      <c r="S316" s="114"/>
      <c r="T316" s="114"/>
      <c r="U316" s="114"/>
      <c r="V316" s="114"/>
      <c r="W316" s="114"/>
      <c r="X316" s="114"/>
      <c r="Y316" s="112"/>
    </row>
    <row r="317" spans="1:32" ht="24" x14ac:dyDescent="0.55000000000000004">
      <c r="A317" s="114"/>
      <c r="B317" s="293" t="s">
        <v>154</v>
      </c>
      <c r="C317" s="293"/>
      <c r="D317" s="293"/>
      <c r="E317" s="293"/>
      <c r="F317" s="293"/>
      <c r="G317" s="293"/>
      <c r="H317" s="293"/>
      <c r="I317" s="293"/>
      <c r="J317" s="293" t="s">
        <v>525</v>
      </c>
      <c r="K317" s="293"/>
      <c r="L317" s="293"/>
      <c r="M317" s="293"/>
      <c r="N317" s="293"/>
      <c r="O317" s="293"/>
      <c r="P317" s="293"/>
      <c r="Q317" s="114"/>
      <c r="R317" s="114"/>
      <c r="S317" s="114"/>
      <c r="T317" s="114"/>
      <c r="U317" s="114"/>
      <c r="V317" s="114"/>
      <c r="W317" s="114"/>
      <c r="X317" s="114"/>
      <c r="Y317" s="112"/>
    </row>
    <row r="318" spans="1:32" ht="24" x14ac:dyDescent="0.55000000000000004">
      <c r="A318" s="114"/>
      <c r="B318" s="115"/>
      <c r="C318" s="115"/>
      <c r="D318" s="115"/>
      <c r="E318" s="115"/>
      <c r="F318" s="115"/>
      <c r="G318" s="115"/>
      <c r="H318" s="115"/>
      <c r="I318" s="115"/>
      <c r="J318" s="116"/>
      <c r="K318" s="116"/>
      <c r="L318" s="114"/>
      <c r="M318" s="114"/>
      <c r="N318" s="114"/>
      <c r="O318" s="114"/>
      <c r="P318" s="114"/>
      <c r="Q318" s="114"/>
      <c r="R318" s="114"/>
      <c r="S318" s="114"/>
      <c r="T318" s="114"/>
      <c r="U318" s="114"/>
      <c r="V318" s="114"/>
      <c r="W318" s="114"/>
      <c r="X318" s="114"/>
      <c r="Y318" s="112"/>
      <c r="AD318" s="111"/>
    </row>
    <row r="319" spans="1:32" ht="19.5" x14ac:dyDescent="0.45">
      <c r="A319" s="117"/>
      <c r="B319" s="118"/>
      <c r="C319" s="118"/>
      <c r="D319" s="118"/>
      <c r="E319" s="118"/>
      <c r="F319" s="118"/>
      <c r="G319" s="118"/>
      <c r="H319" s="118"/>
      <c r="I319" s="118"/>
      <c r="J319" s="119"/>
      <c r="K319" s="281" t="s">
        <v>119</v>
      </c>
      <c r="L319" s="282"/>
      <c r="M319" s="282"/>
      <c r="N319" s="282"/>
      <c r="O319" s="282"/>
      <c r="P319" s="282"/>
      <c r="Q319" s="282"/>
      <c r="R319" s="282"/>
      <c r="S319" s="282"/>
      <c r="T319" s="282"/>
      <c r="U319" s="282"/>
      <c r="V319" s="283"/>
      <c r="W319" s="284" t="s">
        <v>120</v>
      </c>
      <c r="X319" s="263" t="s">
        <v>121</v>
      </c>
      <c r="Y319" s="263" t="s">
        <v>122</v>
      </c>
      <c r="Z319" s="263" t="s">
        <v>123</v>
      </c>
      <c r="AA319" s="266" t="s">
        <v>124</v>
      </c>
      <c r="AB319" s="269" t="s">
        <v>156</v>
      </c>
      <c r="AC319" s="272" t="s">
        <v>125</v>
      </c>
      <c r="AD319" s="275" t="s">
        <v>126</v>
      </c>
      <c r="AE319" s="242" t="s">
        <v>127</v>
      </c>
      <c r="AF319" s="245" t="s">
        <v>128</v>
      </c>
    </row>
    <row r="320" spans="1:32" ht="18.75" x14ac:dyDescent="0.45">
      <c r="A320" s="291" t="s">
        <v>110</v>
      </c>
      <c r="B320" s="256" t="s">
        <v>129</v>
      </c>
      <c r="C320" s="251" t="s">
        <v>130</v>
      </c>
      <c r="D320" s="252" t="s">
        <v>111</v>
      </c>
      <c r="E320" s="254" t="s">
        <v>157</v>
      </c>
      <c r="F320" s="255"/>
      <c r="G320" s="256"/>
      <c r="H320" s="251" t="s">
        <v>131</v>
      </c>
      <c r="I320" s="251" t="s">
        <v>132</v>
      </c>
      <c r="J320" s="260" t="s">
        <v>133</v>
      </c>
      <c r="K320" s="287" t="s">
        <v>110</v>
      </c>
      <c r="L320" s="226" t="s">
        <v>134</v>
      </c>
      <c r="M320" s="226" t="s">
        <v>135</v>
      </c>
      <c r="N320" s="226" t="s">
        <v>111</v>
      </c>
      <c r="O320" s="226" t="s">
        <v>112</v>
      </c>
      <c r="P320" s="226" t="s">
        <v>136</v>
      </c>
      <c r="Q320" s="226" t="s">
        <v>137</v>
      </c>
      <c r="R320" s="229" t="s">
        <v>138</v>
      </c>
      <c r="S320" s="232" t="s">
        <v>113</v>
      </c>
      <c r="T320" s="233"/>
      <c r="U320" s="234"/>
      <c r="V320" s="226" t="s">
        <v>139</v>
      </c>
      <c r="W320" s="285"/>
      <c r="X320" s="264"/>
      <c r="Y320" s="264"/>
      <c r="Z320" s="264"/>
      <c r="AA320" s="267"/>
      <c r="AB320" s="270"/>
      <c r="AC320" s="273"/>
      <c r="AD320" s="276"/>
      <c r="AE320" s="243"/>
      <c r="AF320" s="246"/>
    </row>
    <row r="321" spans="1:32" ht="14.25" customHeight="1" x14ac:dyDescent="0.4">
      <c r="A321" s="291"/>
      <c r="B321" s="292"/>
      <c r="C321" s="252"/>
      <c r="D321" s="252"/>
      <c r="E321" s="257"/>
      <c r="F321" s="258"/>
      <c r="G321" s="259"/>
      <c r="H321" s="252"/>
      <c r="I321" s="252"/>
      <c r="J321" s="261"/>
      <c r="K321" s="288"/>
      <c r="L321" s="227"/>
      <c r="M321" s="227"/>
      <c r="N321" s="227"/>
      <c r="O321" s="227"/>
      <c r="P321" s="227"/>
      <c r="Q321" s="227"/>
      <c r="R321" s="230"/>
      <c r="S321" s="227" t="s">
        <v>140</v>
      </c>
      <c r="T321" s="235" t="s">
        <v>141</v>
      </c>
      <c r="U321" s="237" t="s">
        <v>142</v>
      </c>
      <c r="V321" s="227"/>
      <c r="W321" s="285"/>
      <c r="X321" s="264"/>
      <c r="Y321" s="264"/>
      <c r="Z321" s="264"/>
      <c r="AA321" s="267"/>
      <c r="AB321" s="270"/>
      <c r="AC321" s="273"/>
      <c r="AD321" s="276"/>
      <c r="AE321" s="243"/>
      <c r="AF321" s="246"/>
    </row>
    <row r="322" spans="1:32" ht="14.25" customHeight="1" x14ac:dyDescent="0.4">
      <c r="A322" s="291"/>
      <c r="B322" s="292"/>
      <c r="C322" s="252"/>
      <c r="D322" s="252"/>
      <c r="E322" s="290" t="s">
        <v>114</v>
      </c>
      <c r="F322" s="290" t="s">
        <v>158</v>
      </c>
      <c r="G322" s="290" t="s">
        <v>115</v>
      </c>
      <c r="H322" s="252"/>
      <c r="I322" s="252"/>
      <c r="J322" s="261"/>
      <c r="K322" s="288"/>
      <c r="L322" s="227"/>
      <c r="M322" s="227"/>
      <c r="N322" s="227"/>
      <c r="O322" s="227"/>
      <c r="P322" s="227"/>
      <c r="Q322" s="227"/>
      <c r="R322" s="230"/>
      <c r="S322" s="227"/>
      <c r="T322" s="235"/>
      <c r="U322" s="238"/>
      <c r="V322" s="227"/>
      <c r="W322" s="285"/>
      <c r="X322" s="264"/>
      <c r="Y322" s="264"/>
      <c r="Z322" s="264"/>
      <c r="AA322" s="267"/>
      <c r="AB322" s="270"/>
      <c r="AC322" s="273"/>
      <c r="AD322" s="276"/>
      <c r="AE322" s="243"/>
      <c r="AF322" s="246"/>
    </row>
    <row r="323" spans="1:32" ht="14.25" customHeight="1" x14ac:dyDescent="0.4">
      <c r="A323" s="291"/>
      <c r="B323" s="292"/>
      <c r="C323" s="252"/>
      <c r="D323" s="252"/>
      <c r="E323" s="252"/>
      <c r="F323" s="252"/>
      <c r="G323" s="252"/>
      <c r="H323" s="252"/>
      <c r="I323" s="252"/>
      <c r="J323" s="261"/>
      <c r="K323" s="288"/>
      <c r="L323" s="227"/>
      <c r="M323" s="227"/>
      <c r="N323" s="227"/>
      <c r="O323" s="227"/>
      <c r="P323" s="227"/>
      <c r="Q323" s="227"/>
      <c r="R323" s="230"/>
      <c r="S323" s="227"/>
      <c r="T323" s="235"/>
      <c r="U323" s="238"/>
      <c r="V323" s="227"/>
      <c r="W323" s="285"/>
      <c r="X323" s="264"/>
      <c r="Y323" s="264"/>
      <c r="Z323" s="264"/>
      <c r="AA323" s="267"/>
      <c r="AB323" s="270"/>
      <c r="AC323" s="273"/>
      <c r="AD323" s="276"/>
      <c r="AE323" s="243"/>
      <c r="AF323" s="246"/>
    </row>
    <row r="324" spans="1:32" ht="14.25" customHeight="1" x14ac:dyDescent="0.4">
      <c r="A324" s="291"/>
      <c r="B324" s="259"/>
      <c r="C324" s="253"/>
      <c r="D324" s="253"/>
      <c r="E324" s="253"/>
      <c r="F324" s="253"/>
      <c r="G324" s="253"/>
      <c r="H324" s="253"/>
      <c r="I324" s="253"/>
      <c r="J324" s="262"/>
      <c r="K324" s="289"/>
      <c r="L324" s="228"/>
      <c r="M324" s="228"/>
      <c r="N324" s="228"/>
      <c r="O324" s="228"/>
      <c r="P324" s="228"/>
      <c r="Q324" s="228"/>
      <c r="R324" s="231"/>
      <c r="S324" s="228"/>
      <c r="T324" s="236"/>
      <c r="U324" s="239"/>
      <c r="V324" s="228"/>
      <c r="W324" s="286"/>
      <c r="X324" s="265"/>
      <c r="Y324" s="265"/>
      <c r="Z324" s="265"/>
      <c r="AA324" s="268"/>
      <c r="AB324" s="271"/>
      <c r="AC324" s="274"/>
      <c r="AD324" s="277"/>
      <c r="AE324" s="244"/>
      <c r="AF324" s="247"/>
    </row>
    <row r="325" spans="1:32" ht="24" x14ac:dyDescent="0.55000000000000004">
      <c r="A325" s="79">
        <v>31</v>
      </c>
      <c r="B325" s="79" t="s">
        <v>143</v>
      </c>
      <c r="C325" s="79">
        <v>28350</v>
      </c>
      <c r="D325" s="79">
        <v>3</v>
      </c>
      <c r="E325" s="144" t="s">
        <v>162</v>
      </c>
      <c r="F325" s="145">
        <v>0</v>
      </c>
      <c r="G325" s="129"/>
      <c r="H325" s="79">
        <v>3</v>
      </c>
      <c r="I325" s="79">
        <v>1000</v>
      </c>
      <c r="J325" s="122">
        <f t="shared" ref="J325:J327" si="100">H325*I325</f>
        <v>3000</v>
      </c>
      <c r="K325" s="79">
        <v>1</v>
      </c>
      <c r="L325" s="79" t="s">
        <v>204</v>
      </c>
      <c r="M325" s="79" t="s">
        <v>146</v>
      </c>
      <c r="N325" s="79" t="s">
        <v>201</v>
      </c>
      <c r="O325" s="79">
        <v>12</v>
      </c>
      <c r="P325" s="79">
        <v>100</v>
      </c>
      <c r="Q325" s="79">
        <v>6550</v>
      </c>
      <c r="R325" s="123">
        <f t="shared" ref="R325:R327" si="101">O325*Q325</f>
        <v>78600</v>
      </c>
      <c r="S325" s="79">
        <v>18</v>
      </c>
      <c r="T325" s="79">
        <v>26</v>
      </c>
      <c r="U325" s="123">
        <f t="shared" ref="U325:U327" si="102">R325*T325/100</f>
        <v>20436</v>
      </c>
      <c r="V325" s="123">
        <f t="shared" ref="V325:V327" si="103">R325-U325</f>
        <v>58164</v>
      </c>
      <c r="W325" s="123">
        <f t="shared" ref="W325:W327" si="104">J325+V325</f>
        <v>61164</v>
      </c>
      <c r="X325" s="123">
        <f t="shared" ref="X325:X327" si="105">W325</f>
        <v>61164</v>
      </c>
      <c r="Y325" s="79"/>
      <c r="Z325" s="123">
        <f t="shared" ref="Z325:Z327" si="106">X325</f>
        <v>61164</v>
      </c>
      <c r="AA325" s="124">
        <v>0.3</v>
      </c>
      <c r="AB325" s="149">
        <v>183.5</v>
      </c>
      <c r="AC325" s="32" t="s">
        <v>239</v>
      </c>
      <c r="AD325" s="126" t="s">
        <v>240</v>
      </c>
      <c r="AE325" s="30"/>
      <c r="AF325" s="127"/>
    </row>
    <row r="326" spans="1:32" ht="24" x14ac:dyDescent="0.55000000000000004">
      <c r="A326" s="79"/>
      <c r="B326" s="79"/>
      <c r="C326" s="79"/>
      <c r="D326" s="79">
        <v>2</v>
      </c>
      <c r="E326" s="144"/>
      <c r="F326" s="145"/>
      <c r="G326" s="129"/>
      <c r="H326" s="79">
        <v>12</v>
      </c>
      <c r="I326" s="79">
        <v>1000</v>
      </c>
      <c r="J326" s="122">
        <f t="shared" si="100"/>
        <v>12000</v>
      </c>
      <c r="K326" s="79">
        <v>2</v>
      </c>
      <c r="L326" s="79" t="s">
        <v>204</v>
      </c>
      <c r="M326" s="79" t="s">
        <v>146</v>
      </c>
      <c r="N326" s="79" t="s">
        <v>241</v>
      </c>
      <c r="O326" s="79">
        <v>48</v>
      </c>
      <c r="P326" s="79">
        <v>100</v>
      </c>
      <c r="Q326" s="79">
        <v>6550</v>
      </c>
      <c r="R326" s="123">
        <f t="shared" si="101"/>
        <v>314400</v>
      </c>
      <c r="S326" s="79">
        <v>18</v>
      </c>
      <c r="T326" s="79">
        <v>26</v>
      </c>
      <c r="U326" s="123">
        <f t="shared" si="102"/>
        <v>81744</v>
      </c>
      <c r="V326" s="123">
        <f t="shared" si="103"/>
        <v>232656</v>
      </c>
      <c r="W326" s="123">
        <f t="shared" si="104"/>
        <v>244656</v>
      </c>
      <c r="X326" s="123">
        <f t="shared" si="105"/>
        <v>244656</v>
      </c>
      <c r="Y326" s="79"/>
      <c r="Z326" s="123">
        <f t="shared" si="106"/>
        <v>244656</v>
      </c>
      <c r="AA326" s="124">
        <v>0.01</v>
      </c>
      <c r="AB326" s="149">
        <v>0</v>
      </c>
      <c r="AC326" s="32"/>
      <c r="AD326" s="127"/>
      <c r="AE326" s="30"/>
      <c r="AF326" s="127"/>
    </row>
    <row r="327" spans="1:32" ht="24" x14ac:dyDescent="0.55000000000000004">
      <c r="A327" s="79"/>
      <c r="B327" s="79"/>
      <c r="C327" s="79"/>
      <c r="D327" s="79">
        <v>1</v>
      </c>
      <c r="E327" s="144" t="s">
        <v>162</v>
      </c>
      <c r="F327" s="145">
        <v>0</v>
      </c>
      <c r="G327" s="129"/>
      <c r="H327" s="79">
        <v>184</v>
      </c>
      <c r="I327" s="79">
        <v>1000</v>
      </c>
      <c r="J327" s="122">
        <f t="shared" si="100"/>
        <v>184000</v>
      </c>
      <c r="K327" s="79"/>
      <c r="L327" s="79"/>
      <c r="M327" s="79"/>
      <c r="N327" s="79"/>
      <c r="O327" s="79"/>
      <c r="P327" s="79"/>
      <c r="Q327" s="79"/>
      <c r="R327" s="123">
        <f t="shared" si="101"/>
        <v>0</v>
      </c>
      <c r="S327" s="79"/>
      <c r="T327" s="79"/>
      <c r="U327" s="123">
        <f t="shared" si="102"/>
        <v>0</v>
      </c>
      <c r="V327" s="123">
        <f t="shared" si="103"/>
        <v>0</v>
      </c>
      <c r="W327" s="123">
        <f t="shared" si="104"/>
        <v>184000</v>
      </c>
      <c r="X327" s="123">
        <f t="shared" si="105"/>
        <v>184000</v>
      </c>
      <c r="Y327" s="79"/>
      <c r="Z327" s="123">
        <f t="shared" si="106"/>
        <v>184000</v>
      </c>
      <c r="AA327" s="124">
        <v>0.01</v>
      </c>
      <c r="AB327" s="149">
        <v>0</v>
      </c>
      <c r="AC327" s="32"/>
      <c r="AD327" s="127"/>
      <c r="AE327" s="30"/>
      <c r="AF327" s="127"/>
    </row>
    <row r="328" spans="1:32" ht="24" x14ac:dyDescent="0.55000000000000004">
      <c r="A328" s="32"/>
      <c r="B328" s="32"/>
      <c r="C328" s="32"/>
      <c r="D328" s="32"/>
      <c r="E328" s="127"/>
      <c r="F328" s="127"/>
      <c r="G328" s="142"/>
      <c r="H328" s="142"/>
      <c r="I328" s="32"/>
      <c r="J328" s="58"/>
      <c r="K328" s="32"/>
      <c r="L328" s="32"/>
      <c r="M328" s="32"/>
      <c r="N328" s="32"/>
      <c r="O328" s="32"/>
      <c r="P328" s="32"/>
      <c r="Q328" s="32"/>
      <c r="R328" s="50"/>
      <c r="S328" s="32"/>
      <c r="T328" s="32"/>
      <c r="U328" s="50"/>
      <c r="V328" s="50"/>
      <c r="W328" s="50"/>
      <c r="X328" s="50"/>
      <c r="Y328" s="32"/>
      <c r="Z328" s="50"/>
      <c r="AA328" s="38"/>
      <c r="AB328" s="131"/>
      <c r="AC328" s="127"/>
      <c r="AD328" s="127"/>
      <c r="AE328" s="127"/>
      <c r="AF328" s="127"/>
    </row>
    <row r="329" spans="1:32" s="134" customFormat="1" ht="21.75" x14ac:dyDescent="0.5">
      <c r="A329" s="133" t="s">
        <v>490</v>
      </c>
      <c r="Z329" s="135" t="s">
        <v>167</v>
      </c>
      <c r="AA329" s="136"/>
      <c r="AB329" s="137">
        <f>SUM(AB325:AB327)</f>
        <v>183.5</v>
      </c>
    </row>
    <row r="330" spans="1:32" s="134" customFormat="1" ht="21.75" x14ac:dyDescent="0.5">
      <c r="A330" s="133" t="s">
        <v>491</v>
      </c>
      <c r="Z330" s="135" t="s">
        <v>168</v>
      </c>
      <c r="AA330" s="136"/>
      <c r="AB330" s="137">
        <f>AB329*90/100</f>
        <v>165.15</v>
      </c>
    </row>
    <row r="331" spans="1:32" s="134" customFormat="1" ht="19.5" customHeight="1" x14ac:dyDescent="0.5">
      <c r="A331" s="133" t="s">
        <v>492</v>
      </c>
      <c r="Z331" s="138" t="s">
        <v>169</v>
      </c>
      <c r="AA331" s="139"/>
      <c r="AB331" s="137">
        <f>AB329-AB330</f>
        <v>18.349999999999994</v>
      </c>
    </row>
    <row r="332" spans="1:32" s="134" customFormat="1" ht="21" customHeight="1" x14ac:dyDescent="0.5">
      <c r="A332" s="133" t="s">
        <v>493</v>
      </c>
    </row>
    <row r="333" spans="1:32" s="134" customFormat="1" ht="22.5" customHeight="1" x14ac:dyDescent="0.5">
      <c r="A333" s="133" t="s">
        <v>494</v>
      </c>
    </row>
    <row r="334" spans="1:32" s="134" customFormat="1" ht="22.5" customHeight="1" x14ac:dyDescent="0.5">
      <c r="A334" s="133" t="s">
        <v>495</v>
      </c>
    </row>
    <row r="336" spans="1:32" ht="24" x14ac:dyDescent="0.55000000000000004">
      <c r="A336" s="113" t="s">
        <v>526</v>
      </c>
      <c r="B336" s="114"/>
      <c r="C336" s="114"/>
      <c r="D336" s="114"/>
      <c r="E336" s="114"/>
      <c r="F336" s="114"/>
      <c r="G336" s="114"/>
      <c r="H336" s="114"/>
      <c r="I336" s="114"/>
      <c r="J336" s="114"/>
      <c r="K336" s="114"/>
      <c r="L336" s="114"/>
      <c r="M336" s="114"/>
      <c r="N336" s="114"/>
      <c r="O336" s="114"/>
      <c r="P336" s="114"/>
      <c r="Q336" s="114"/>
      <c r="R336" s="114"/>
      <c r="S336" s="114"/>
      <c r="T336" s="114"/>
      <c r="U336" s="114"/>
      <c r="V336" s="114"/>
      <c r="W336" s="114"/>
      <c r="X336" s="114"/>
      <c r="Y336" s="112"/>
    </row>
    <row r="337" spans="1:32" ht="24" x14ac:dyDescent="0.55000000000000004">
      <c r="A337" s="114"/>
      <c r="B337" s="293" t="s">
        <v>154</v>
      </c>
      <c r="C337" s="293"/>
      <c r="D337" s="293"/>
      <c r="E337" s="293"/>
      <c r="F337" s="293"/>
      <c r="G337" s="293"/>
      <c r="H337" s="293"/>
      <c r="I337" s="293"/>
      <c r="J337" s="293" t="s">
        <v>527</v>
      </c>
      <c r="K337" s="293"/>
      <c r="L337" s="293"/>
      <c r="M337" s="293"/>
      <c r="N337" s="293"/>
      <c r="O337" s="293"/>
      <c r="P337" s="293"/>
      <c r="Q337" s="114"/>
      <c r="R337" s="114"/>
      <c r="S337" s="114"/>
      <c r="T337" s="114"/>
      <c r="U337" s="114"/>
      <c r="V337" s="114"/>
      <c r="W337" s="114"/>
      <c r="X337" s="114"/>
      <c r="Y337" s="112"/>
    </row>
    <row r="338" spans="1:32" ht="24" x14ac:dyDescent="0.55000000000000004">
      <c r="A338" s="114"/>
      <c r="B338" s="115"/>
      <c r="C338" s="115"/>
      <c r="D338" s="115"/>
      <c r="E338" s="115"/>
      <c r="F338" s="115"/>
      <c r="G338" s="115"/>
      <c r="H338" s="115"/>
      <c r="I338" s="115"/>
      <c r="J338" s="116"/>
      <c r="K338" s="116"/>
      <c r="L338" s="114"/>
      <c r="M338" s="114"/>
      <c r="N338" s="114"/>
      <c r="O338" s="114"/>
      <c r="P338" s="114"/>
      <c r="Q338" s="114"/>
      <c r="R338" s="114"/>
      <c r="S338" s="114"/>
      <c r="T338" s="114"/>
      <c r="U338" s="114"/>
      <c r="V338" s="114"/>
      <c r="W338" s="114"/>
      <c r="X338" s="114"/>
      <c r="Y338" s="112"/>
      <c r="AD338" s="111"/>
    </row>
    <row r="339" spans="1:32" ht="19.5" x14ac:dyDescent="0.45">
      <c r="A339" s="117"/>
      <c r="B339" s="118"/>
      <c r="C339" s="118"/>
      <c r="D339" s="118"/>
      <c r="E339" s="118"/>
      <c r="F339" s="118"/>
      <c r="G339" s="118"/>
      <c r="H339" s="118"/>
      <c r="I339" s="118"/>
      <c r="J339" s="119"/>
      <c r="K339" s="281" t="s">
        <v>119</v>
      </c>
      <c r="L339" s="282"/>
      <c r="M339" s="282"/>
      <c r="N339" s="282"/>
      <c r="O339" s="282"/>
      <c r="P339" s="282"/>
      <c r="Q339" s="282"/>
      <c r="R339" s="282"/>
      <c r="S339" s="282"/>
      <c r="T339" s="282"/>
      <c r="U339" s="282"/>
      <c r="V339" s="283"/>
      <c r="W339" s="284" t="s">
        <v>120</v>
      </c>
      <c r="X339" s="263" t="s">
        <v>121</v>
      </c>
      <c r="Y339" s="263" t="s">
        <v>122</v>
      </c>
      <c r="Z339" s="263" t="s">
        <v>123</v>
      </c>
      <c r="AA339" s="266" t="s">
        <v>124</v>
      </c>
      <c r="AB339" s="269" t="s">
        <v>156</v>
      </c>
      <c r="AC339" s="272" t="s">
        <v>125</v>
      </c>
      <c r="AD339" s="275" t="s">
        <v>126</v>
      </c>
      <c r="AE339" s="242" t="s">
        <v>127</v>
      </c>
      <c r="AF339" s="245" t="s">
        <v>128</v>
      </c>
    </row>
    <row r="340" spans="1:32" ht="18.75" x14ac:dyDescent="0.45">
      <c r="A340" s="291" t="s">
        <v>110</v>
      </c>
      <c r="B340" s="256" t="s">
        <v>129</v>
      </c>
      <c r="C340" s="251" t="s">
        <v>130</v>
      </c>
      <c r="D340" s="252" t="s">
        <v>111</v>
      </c>
      <c r="E340" s="254" t="s">
        <v>157</v>
      </c>
      <c r="F340" s="255"/>
      <c r="G340" s="256"/>
      <c r="H340" s="251" t="s">
        <v>131</v>
      </c>
      <c r="I340" s="251" t="s">
        <v>132</v>
      </c>
      <c r="J340" s="260" t="s">
        <v>133</v>
      </c>
      <c r="K340" s="287" t="s">
        <v>110</v>
      </c>
      <c r="L340" s="226" t="s">
        <v>134</v>
      </c>
      <c r="M340" s="226" t="s">
        <v>135</v>
      </c>
      <c r="N340" s="226" t="s">
        <v>111</v>
      </c>
      <c r="O340" s="226" t="s">
        <v>112</v>
      </c>
      <c r="P340" s="226" t="s">
        <v>136</v>
      </c>
      <c r="Q340" s="226" t="s">
        <v>137</v>
      </c>
      <c r="R340" s="229" t="s">
        <v>138</v>
      </c>
      <c r="S340" s="232" t="s">
        <v>113</v>
      </c>
      <c r="T340" s="233"/>
      <c r="U340" s="234"/>
      <c r="V340" s="226" t="s">
        <v>139</v>
      </c>
      <c r="W340" s="285"/>
      <c r="X340" s="264"/>
      <c r="Y340" s="264"/>
      <c r="Z340" s="264"/>
      <c r="AA340" s="267"/>
      <c r="AB340" s="270"/>
      <c r="AC340" s="273"/>
      <c r="AD340" s="276"/>
      <c r="AE340" s="243"/>
      <c r="AF340" s="246"/>
    </row>
    <row r="341" spans="1:32" ht="14.25" customHeight="1" x14ac:dyDescent="0.4">
      <c r="A341" s="291"/>
      <c r="B341" s="292"/>
      <c r="C341" s="252"/>
      <c r="D341" s="252"/>
      <c r="E341" s="257"/>
      <c r="F341" s="258"/>
      <c r="G341" s="259"/>
      <c r="H341" s="252"/>
      <c r="I341" s="252"/>
      <c r="J341" s="261"/>
      <c r="K341" s="288"/>
      <c r="L341" s="227"/>
      <c r="M341" s="227"/>
      <c r="N341" s="227"/>
      <c r="O341" s="227"/>
      <c r="P341" s="227"/>
      <c r="Q341" s="227"/>
      <c r="R341" s="230"/>
      <c r="S341" s="227" t="s">
        <v>140</v>
      </c>
      <c r="T341" s="235" t="s">
        <v>141</v>
      </c>
      <c r="U341" s="237" t="s">
        <v>142</v>
      </c>
      <c r="V341" s="227"/>
      <c r="W341" s="285"/>
      <c r="X341" s="264"/>
      <c r="Y341" s="264"/>
      <c r="Z341" s="264"/>
      <c r="AA341" s="267"/>
      <c r="AB341" s="270"/>
      <c r="AC341" s="273"/>
      <c r="AD341" s="276"/>
      <c r="AE341" s="243"/>
      <c r="AF341" s="246"/>
    </row>
    <row r="342" spans="1:32" ht="14.25" customHeight="1" x14ac:dyDescent="0.4">
      <c r="A342" s="291"/>
      <c r="B342" s="292"/>
      <c r="C342" s="252"/>
      <c r="D342" s="252"/>
      <c r="E342" s="290" t="s">
        <v>114</v>
      </c>
      <c r="F342" s="290" t="s">
        <v>158</v>
      </c>
      <c r="G342" s="290" t="s">
        <v>115</v>
      </c>
      <c r="H342" s="252"/>
      <c r="I342" s="252"/>
      <c r="J342" s="261"/>
      <c r="K342" s="288"/>
      <c r="L342" s="227"/>
      <c r="M342" s="227"/>
      <c r="N342" s="227"/>
      <c r="O342" s="227"/>
      <c r="P342" s="227"/>
      <c r="Q342" s="227"/>
      <c r="R342" s="230"/>
      <c r="S342" s="227"/>
      <c r="T342" s="235"/>
      <c r="U342" s="238"/>
      <c r="V342" s="227"/>
      <c r="W342" s="285"/>
      <c r="X342" s="264"/>
      <c r="Y342" s="264"/>
      <c r="Z342" s="264"/>
      <c r="AA342" s="267"/>
      <c r="AB342" s="270"/>
      <c r="AC342" s="273"/>
      <c r="AD342" s="276"/>
      <c r="AE342" s="243"/>
      <c r="AF342" s="246"/>
    </row>
    <row r="343" spans="1:32" ht="14.25" customHeight="1" x14ac:dyDescent="0.4">
      <c r="A343" s="291"/>
      <c r="B343" s="292"/>
      <c r="C343" s="252"/>
      <c r="D343" s="252"/>
      <c r="E343" s="252"/>
      <c r="F343" s="252"/>
      <c r="G343" s="252"/>
      <c r="H343" s="252"/>
      <c r="I343" s="252"/>
      <c r="J343" s="261"/>
      <c r="K343" s="288"/>
      <c r="L343" s="227"/>
      <c r="M343" s="227"/>
      <c r="N343" s="227"/>
      <c r="O343" s="227"/>
      <c r="P343" s="227"/>
      <c r="Q343" s="227"/>
      <c r="R343" s="230"/>
      <c r="S343" s="227"/>
      <c r="T343" s="235"/>
      <c r="U343" s="238"/>
      <c r="V343" s="227"/>
      <c r="W343" s="285"/>
      <c r="X343" s="264"/>
      <c r="Y343" s="264"/>
      <c r="Z343" s="264"/>
      <c r="AA343" s="267"/>
      <c r="AB343" s="270"/>
      <c r="AC343" s="273"/>
      <c r="AD343" s="276"/>
      <c r="AE343" s="243"/>
      <c r="AF343" s="246"/>
    </row>
    <row r="344" spans="1:32" ht="14.25" customHeight="1" x14ac:dyDescent="0.4">
      <c r="A344" s="291"/>
      <c r="B344" s="259"/>
      <c r="C344" s="253"/>
      <c r="D344" s="253"/>
      <c r="E344" s="253"/>
      <c r="F344" s="253"/>
      <c r="G344" s="253"/>
      <c r="H344" s="253"/>
      <c r="I344" s="253"/>
      <c r="J344" s="262"/>
      <c r="K344" s="289"/>
      <c r="L344" s="228"/>
      <c r="M344" s="228"/>
      <c r="N344" s="228"/>
      <c r="O344" s="228"/>
      <c r="P344" s="228"/>
      <c r="Q344" s="228"/>
      <c r="R344" s="231"/>
      <c r="S344" s="228"/>
      <c r="T344" s="236"/>
      <c r="U344" s="239"/>
      <c r="V344" s="228"/>
      <c r="W344" s="286"/>
      <c r="X344" s="265"/>
      <c r="Y344" s="265"/>
      <c r="Z344" s="265"/>
      <c r="AA344" s="268"/>
      <c r="AB344" s="271"/>
      <c r="AC344" s="274"/>
      <c r="AD344" s="277"/>
      <c r="AE344" s="244"/>
      <c r="AF344" s="247"/>
    </row>
    <row r="345" spans="1:32" ht="24" x14ac:dyDescent="0.55000000000000004">
      <c r="A345" s="79">
        <v>32</v>
      </c>
      <c r="B345" s="154" t="s">
        <v>246</v>
      </c>
      <c r="C345" s="79">
        <v>3059</v>
      </c>
      <c r="D345" s="79">
        <v>3</v>
      </c>
      <c r="E345" s="144" t="s">
        <v>162</v>
      </c>
      <c r="F345" s="145">
        <v>0</v>
      </c>
      <c r="G345" s="129"/>
      <c r="H345" s="79">
        <v>6.25</v>
      </c>
      <c r="I345" s="79">
        <v>2500</v>
      </c>
      <c r="J345" s="122">
        <f t="shared" ref="J345:J346" si="107">H345*I345</f>
        <v>15625</v>
      </c>
      <c r="K345" s="79">
        <v>1</v>
      </c>
      <c r="L345" s="79" t="s">
        <v>223</v>
      </c>
      <c r="M345" s="79" t="s">
        <v>146</v>
      </c>
      <c r="N345" s="79" t="s">
        <v>201</v>
      </c>
      <c r="O345" s="79">
        <v>25</v>
      </c>
      <c r="P345" s="79">
        <v>100</v>
      </c>
      <c r="Q345" s="79">
        <v>6000</v>
      </c>
      <c r="R345" s="123">
        <f t="shared" ref="R345:R346" si="108">O345*Q345</f>
        <v>150000</v>
      </c>
      <c r="S345" s="79">
        <v>3</v>
      </c>
      <c r="T345" s="79">
        <v>3</v>
      </c>
      <c r="U345" s="123">
        <f t="shared" ref="U345:U346" si="109">R345*T345/100</f>
        <v>4500</v>
      </c>
      <c r="V345" s="123">
        <f t="shared" ref="V345:V346" si="110">R345-U345</f>
        <v>145500</v>
      </c>
      <c r="W345" s="123">
        <f t="shared" ref="W345:W346" si="111">J345+V345</f>
        <v>161125</v>
      </c>
      <c r="X345" s="123">
        <f t="shared" ref="X345:X346" si="112">W345</f>
        <v>161125</v>
      </c>
      <c r="Y345" s="79"/>
      <c r="Z345" s="123">
        <f t="shared" ref="Z345:Z346" si="113">X345</f>
        <v>161125</v>
      </c>
      <c r="AA345" s="124">
        <v>0.3</v>
      </c>
      <c r="AB345" s="149">
        <v>483.38</v>
      </c>
      <c r="AC345" s="32" t="s">
        <v>247</v>
      </c>
      <c r="AD345" s="126" t="s">
        <v>248</v>
      </c>
      <c r="AE345" s="30" t="s">
        <v>249</v>
      </c>
      <c r="AF345" s="127" t="s">
        <v>250</v>
      </c>
    </row>
    <row r="346" spans="1:32" ht="24" x14ac:dyDescent="0.55000000000000004">
      <c r="A346" s="79"/>
      <c r="B346" s="79"/>
      <c r="C346" s="79"/>
      <c r="D346" s="79">
        <v>3</v>
      </c>
      <c r="E346" s="144"/>
      <c r="F346" s="145"/>
      <c r="G346" s="129"/>
      <c r="H346" s="79">
        <v>150</v>
      </c>
      <c r="I346" s="79">
        <v>2500</v>
      </c>
      <c r="J346" s="122">
        <f t="shared" si="107"/>
        <v>375000</v>
      </c>
      <c r="K346" s="79"/>
      <c r="L346" s="79"/>
      <c r="M346" s="79"/>
      <c r="N346" s="79"/>
      <c r="O346" s="79"/>
      <c r="P346" s="79"/>
      <c r="Q346" s="79"/>
      <c r="R346" s="123">
        <f t="shared" si="108"/>
        <v>0</v>
      </c>
      <c r="S346" s="79"/>
      <c r="T346" s="79"/>
      <c r="U346" s="123">
        <f t="shared" si="109"/>
        <v>0</v>
      </c>
      <c r="V346" s="123">
        <f t="shared" si="110"/>
        <v>0</v>
      </c>
      <c r="W346" s="123">
        <f t="shared" si="111"/>
        <v>375000</v>
      </c>
      <c r="X346" s="123">
        <f t="shared" si="112"/>
        <v>375000</v>
      </c>
      <c r="Y346" s="79"/>
      <c r="Z346" s="123">
        <f t="shared" si="113"/>
        <v>375000</v>
      </c>
      <c r="AA346" s="124">
        <v>0.3</v>
      </c>
      <c r="AB346" s="149">
        <v>1125</v>
      </c>
      <c r="AC346" s="32"/>
      <c r="AD346" s="127"/>
      <c r="AE346" s="30"/>
      <c r="AF346" s="127"/>
    </row>
    <row r="347" spans="1:32" ht="24" x14ac:dyDescent="0.55000000000000004">
      <c r="A347" s="32"/>
      <c r="B347" s="32"/>
      <c r="C347" s="32"/>
      <c r="D347" s="32"/>
      <c r="E347" s="127"/>
      <c r="F347" s="127"/>
      <c r="G347" s="142"/>
      <c r="H347" s="142"/>
      <c r="I347" s="32"/>
      <c r="J347" s="58"/>
      <c r="K347" s="32"/>
      <c r="L347" s="32"/>
      <c r="M347" s="32"/>
      <c r="N347" s="32"/>
      <c r="O347" s="32"/>
      <c r="P347" s="32"/>
      <c r="Q347" s="32"/>
      <c r="R347" s="50"/>
      <c r="S347" s="32"/>
      <c r="T347" s="32"/>
      <c r="U347" s="50"/>
      <c r="V347" s="50"/>
      <c r="W347" s="50"/>
      <c r="X347" s="50"/>
      <c r="Y347" s="32"/>
      <c r="Z347" s="50"/>
      <c r="AA347" s="38"/>
      <c r="AB347" s="131"/>
      <c r="AC347" s="127"/>
      <c r="AD347" s="127"/>
      <c r="AE347" s="127"/>
      <c r="AF347" s="127"/>
    </row>
    <row r="348" spans="1:32" s="134" customFormat="1" ht="21.75" x14ac:dyDescent="0.5">
      <c r="A348" s="133" t="s">
        <v>490</v>
      </c>
      <c r="Z348" s="135" t="s">
        <v>167</v>
      </c>
      <c r="AA348" s="136"/>
      <c r="AB348" s="137">
        <f>SUM(AB345:AB346)</f>
        <v>1608.38</v>
      </c>
    </row>
    <row r="349" spans="1:32" s="134" customFormat="1" ht="21.75" x14ac:dyDescent="0.5">
      <c r="A349" s="133" t="s">
        <v>491</v>
      </c>
      <c r="Z349" s="135" t="s">
        <v>168</v>
      </c>
      <c r="AA349" s="136"/>
      <c r="AB349" s="137">
        <f>AB348*90/100</f>
        <v>1447.5420000000001</v>
      </c>
    </row>
    <row r="350" spans="1:32" s="134" customFormat="1" ht="19.5" customHeight="1" x14ac:dyDescent="0.5">
      <c r="A350" s="133" t="s">
        <v>492</v>
      </c>
      <c r="Z350" s="138" t="s">
        <v>169</v>
      </c>
      <c r="AA350" s="139"/>
      <c r="AB350" s="137">
        <f>AB348-AB349</f>
        <v>160.83799999999997</v>
      </c>
    </row>
    <row r="351" spans="1:32" s="134" customFormat="1" ht="21" customHeight="1" x14ac:dyDescent="0.5">
      <c r="A351" s="133" t="s">
        <v>493</v>
      </c>
    </row>
    <row r="352" spans="1:32" s="134" customFormat="1" ht="22.5" customHeight="1" x14ac:dyDescent="0.5">
      <c r="A352" s="133" t="s">
        <v>494</v>
      </c>
    </row>
    <row r="353" spans="1:32" s="134" customFormat="1" ht="22.5" customHeight="1" x14ac:dyDescent="0.5">
      <c r="A353" s="133" t="s">
        <v>495</v>
      </c>
    </row>
    <row r="355" spans="1:32" ht="24" x14ac:dyDescent="0.55000000000000004">
      <c r="A355" s="113" t="s">
        <v>528</v>
      </c>
      <c r="B355" s="114"/>
      <c r="C355" s="114"/>
      <c r="D355" s="114"/>
      <c r="E355" s="114"/>
      <c r="F355" s="114"/>
      <c r="G355" s="114"/>
      <c r="H355" s="114"/>
      <c r="I355" s="114"/>
      <c r="J355" s="114"/>
      <c r="K355" s="114"/>
      <c r="L355" s="114"/>
      <c r="M355" s="114"/>
      <c r="N355" s="114"/>
      <c r="O355" s="114"/>
      <c r="P355" s="114"/>
      <c r="Q355" s="114"/>
      <c r="R355" s="114"/>
      <c r="S355" s="114"/>
      <c r="T355" s="114"/>
      <c r="U355" s="114"/>
      <c r="V355" s="114"/>
      <c r="W355" s="114"/>
      <c r="X355" s="114"/>
      <c r="Y355" s="112"/>
    </row>
    <row r="356" spans="1:32" ht="24" x14ac:dyDescent="0.55000000000000004">
      <c r="A356" s="114"/>
      <c r="B356" s="293" t="s">
        <v>154</v>
      </c>
      <c r="C356" s="293"/>
      <c r="D356" s="293"/>
      <c r="E356" s="293"/>
      <c r="F356" s="293"/>
      <c r="G356" s="293"/>
      <c r="H356" s="293"/>
      <c r="I356" s="293"/>
      <c r="J356" s="293" t="s">
        <v>529</v>
      </c>
      <c r="K356" s="293"/>
      <c r="L356" s="293"/>
      <c r="M356" s="293"/>
      <c r="N356" s="293"/>
      <c r="O356" s="293"/>
      <c r="P356" s="293"/>
      <c r="Q356" s="114"/>
      <c r="R356" s="114"/>
      <c r="S356" s="114"/>
      <c r="T356" s="114"/>
      <c r="U356" s="114"/>
      <c r="V356" s="114"/>
      <c r="W356" s="114"/>
      <c r="X356" s="114"/>
      <c r="Y356" s="112"/>
    </row>
    <row r="357" spans="1:32" ht="24" x14ac:dyDescent="0.55000000000000004">
      <c r="A357" s="114"/>
      <c r="B357" s="115"/>
      <c r="C357" s="115"/>
      <c r="D357" s="115"/>
      <c r="E357" s="115"/>
      <c r="F357" s="115"/>
      <c r="G357" s="115"/>
      <c r="H357" s="115"/>
      <c r="I357" s="115"/>
      <c r="J357" s="116"/>
      <c r="K357" s="116"/>
      <c r="L357" s="114"/>
      <c r="M357" s="114"/>
      <c r="N357" s="114"/>
      <c r="O357" s="114"/>
      <c r="P357" s="114"/>
      <c r="Q357" s="114"/>
      <c r="R357" s="114"/>
      <c r="S357" s="114"/>
      <c r="T357" s="114"/>
      <c r="U357" s="114"/>
      <c r="V357" s="114"/>
      <c r="W357" s="114"/>
      <c r="X357" s="114"/>
      <c r="Y357" s="112"/>
      <c r="AD357" s="111"/>
    </row>
    <row r="358" spans="1:32" ht="19.5" x14ac:dyDescent="0.45">
      <c r="A358" s="117"/>
      <c r="B358" s="118"/>
      <c r="C358" s="118"/>
      <c r="D358" s="118"/>
      <c r="E358" s="118"/>
      <c r="F358" s="118"/>
      <c r="G358" s="118"/>
      <c r="H358" s="118"/>
      <c r="I358" s="118"/>
      <c r="J358" s="119"/>
      <c r="K358" s="281" t="s">
        <v>119</v>
      </c>
      <c r="L358" s="282"/>
      <c r="M358" s="282"/>
      <c r="N358" s="282"/>
      <c r="O358" s="282"/>
      <c r="P358" s="282"/>
      <c r="Q358" s="282"/>
      <c r="R358" s="282"/>
      <c r="S358" s="282"/>
      <c r="T358" s="282"/>
      <c r="U358" s="282"/>
      <c r="V358" s="283"/>
      <c r="W358" s="284" t="s">
        <v>120</v>
      </c>
      <c r="X358" s="263" t="s">
        <v>121</v>
      </c>
      <c r="Y358" s="263" t="s">
        <v>122</v>
      </c>
      <c r="Z358" s="263" t="s">
        <v>123</v>
      </c>
      <c r="AA358" s="266" t="s">
        <v>124</v>
      </c>
      <c r="AB358" s="269" t="s">
        <v>156</v>
      </c>
      <c r="AC358" s="272" t="s">
        <v>125</v>
      </c>
      <c r="AD358" s="275" t="s">
        <v>126</v>
      </c>
      <c r="AE358" s="242" t="s">
        <v>127</v>
      </c>
      <c r="AF358" s="245" t="s">
        <v>128</v>
      </c>
    </row>
    <row r="359" spans="1:32" ht="18.75" x14ac:dyDescent="0.45">
      <c r="A359" s="291" t="s">
        <v>110</v>
      </c>
      <c r="B359" s="256" t="s">
        <v>129</v>
      </c>
      <c r="C359" s="251" t="s">
        <v>130</v>
      </c>
      <c r="D359" s="252" t="s">
        <v>111</v>
      </c>
      <c r="E359" s="254" t="s">
        <v>157</v>
      </c>
      <c r="F359" s="255"/>
      <c r="G359" s="256"/>
      <c r="H359" s="251" t="s">
        <v>131</v>
      </c>
      <c r="I359" s="251" t="s">
        <v>132</v>
      </c>
      <c r="J359" s="260" t="s">
        <v>133</v>
      </c>
      <c r="K359" s="287" t="s">
        <v>110</v>
      </c>
      <c r="L359" s="226" t="s">
        <v>134</v>
      </c>
      <c r="M359" s="226" t="s">
        <v>135</v>
      </c>
      <c r="N359" s="226" t="s">
        <v>111</v>
      </c>
      <c r="O359" s="226" t="s">
        <v>112</v>
      </c>
      <c r="P359" s="226" t="s">
        <v>136</v>
      </c>
      <c r="Q359" s="226" t="s">
        <v>137</v>
      </c>
      <c r="R359" s="229" t="s">
        <v>138</v>
      </c>
      <c r="S359" s="232" t="s">
        <v>113</v>
      </c>
      <c r="T359" s="233"/>
      <c r="U359" s="234"/>
      <c r="V359" s="226" t="s">
        <v>139</v>
      </c>
      <c r="W359" s="285"/>
      <c r="X359" s="264"/>
      <c r="Y359" s="264"/>
      <c r="Z359" s="264"/>
      <c r="AA359" s="267"/>
      <c r="AB359" s="270"/>
      <c r="AC359" s="273"/>
      <c r="AD359" s="276"/>
      <c r="AE359" s="243"/>
      <c r="AF359" s="246"/>
    </row>
    <row r="360" spans="1:32" ht="14.25" customHeight="1" x14ac:dyDescent="0.4">
      <c r="A360" s="291"/>
      <c r="B360" s="292"/>
      <c r="C360" s="252"/>
      <c r="D360" s="252"/>
      <c r="E360" s="257"/>
      <c r="F360" s="258"/>
      <c r="G360" s="259"/>
      <c r="H360" s="252"/>
      <c r="I360" s="252"/>
      <c r="J360" s="261"/>
      <c r="K360" s="288"/>
      <c r="L360" s="227"/>
      <c r="M360" s="227"/>
      <c r="N360" s="227"/>
      <c r="O360" s="227"/>
      <c r="P360" s="227"/>
      <c r="Q360" s="227"/>
      <c r="R360" s="230"/>
      <c r="S360" s="227" t="s">
        <v>140</v>
      </c>
      <c r="T360" s="235" t="s">
        <v>141</v>
      </c>
      <c r="U360" s="237" t="s">
        <v>142</v>
      </c>
      <c r="V360" s="227"/>
      <c r="W360" s="285"/>
      <c r="X360" s="264"/>
      <c r="Y360" s="264"/>
      <c r="Z360" s="264"/>
      <c r="AA360" s="267"/>
      <c r="AB360" s="270"/>
      <c r="AC360" s="273"/>
      <c r="AD360" s="276"/>
      <c r="AE360" s="243"/>
      <c r="AF360" s="246"/>
    </row>
    <row r="361" spans="1:32" ht="14.25" customHeight="1" x14ac:dyDescent="0.4">
      <c r="A361" s="291"/>
      <c r="B361" s="292"/>
      <c r="C361" s="252"/>
      <c r="D361" s="252"/>
      <c r="E361" s="290" t="s">
        <v>114</v>
      </c>
      <c r="F361" s="290" t="s">
        <v>158</v>
      </c>
      <c r="G361" s="290" t="s">
        <v>115</v>
      </c>
      <c r="H361" s="252"/>
      <c r="I361" s="252"/>
      <c r="J361" s="261"/>
      <c r="K361" s="288"/>
      <c r="L361" s="227"/>
      <c r="M361" s="227"/>
      <c r="N361" s="227"/>
      <c r="O361" s="227"/>
      <c r="P361" s="227"/>
      <c r="Q361" s="227"/>
      <c r="R361" s="230"/>
      <c r="S361" s="227"/>
      <c r="T361" s="235"/>
      <c r="U361" s="238"/>
      <c r="V361" s="227"/>
      <c r="W361" s="285"/>
      <c r="X361" s="264"/>
      <c r="Y361" s="264"/>
      <c r="Z361" s="264"/>
      <c r="AA361" s="267"/>
      <c r="AB361" s="270"/>
      <c r="AC361" s="273"/>
      <c r="AD361" s="276"/>
      <c r="AE361" s="243"/>
      <c r="AF361" s="246"/>
    </row>
    <row r="362" spans="1:32" ht="14.25" customHeight="1" x14ac:dyDescent="0.4">
      <c r="A362" s="291"/>
      <c r="B362" s="292"/>
      <c r="C362" s="252"/>
      <c r="D362" s="252"/>
      <c r="E362" s="252"/>
      <c r="F362" s="252"/>
      <c r="G362" s="252"/>
      <c r="H362" s="252"/>
      <c r="I362" s="252"/>
      <c r="J362" s="261"/>
      <c r="K362" s="288"/>
      <c r="L362" s="227"/>
      <c r="M362" s="227"/>
      <c r="N362" s="227"/>
      <c r="O362" s="227"/>
      <c r="P362" s="227"/>
      <c r="Q362" s="227"/>
      <c r="R362" s="230"/>
      <c r="S362" s="227"/>
      <c r="T362" s="235"/>
      <c r="U362" s="238"/>
      <c r="V362" s="227"/>
      <c r="W362" s="285"/>
      <c r="X362" s="264"/>
      <c r="Y362" s="264"/>
      <c r="Z362" s="264"/>
      <c r="AA362" s="267"/>
      <c r="AB362" s="270"/>
      <c r="AC362" s="273"/>
      <c r="AD362" s="276"/>
      <c r="AE362" s="243"/>
      <c r="AF362" s="246"/>
    </row>
    <row r="363" spans="1:32" ht="14.25" customHeight="1" x14ac:dyDescent="0.4">
      <c r="A363" s="291"/>
      <c r="B363" s="259"/>
      <c r="C363" s="253"/>
      <c r="D363" s="253"/>
      <c r="E363" s="253"/>
      <c r="F363" s="253"/>
      <c r="G363" s="253"/>
      <c r="H363" s="253"/>
      <c r="I363" s="253"/>
      <c r="J363" s="262"/>
      <c r="K363" s="289"/>
      <c r="L363" s="228"/>
      <c r="M363" s="228"/>
      <c r="N363" s="228"/>
      <c r="O363" s="228"/>
      <c r="P363" s="228"/>
      <c r="Q363" s="228"/>
      <c r="R363" s="231"/>
      <c r="S363" s="228"/>
      <c r="T363" s="236"/>
      <c r="U363" s="239"/>
      <c r="V363" s="228"/>
      <c r="W363" s="286"/>
      <c r="X363" s="265"/>
      <c r="Y363" s="265"/>
      <c r="Z363" s="265"/>
      <c r="AA363" s="268"/>
      <c r="AB363" s="271"/>
      <c r="AC363" s="274"/>
      <c r="AD363" s="277"/>
      <c r="AE363" s="244"/>
      <c r="AF363" s="247"/>
    </row>
    <row r="364" spans="1:32" ht="24" x14ac:dyDescent="0.55000000000000004">
      <c r="A364" s="79">
        <v>33</v>
      </c>
      <c r="B364" s="79" t="s">
        <v>143</v>
      </c>
      <c r="C364" s="79">
        <v>2046</v>
      </c>
      <c r="D364" s="79">
        <v>3</v>
      </c>
      <c r="E364" s="144" t="s">
        <v>162</v>
      </c>
      <c r="F364" s="145">
        <v>0</v>
      </c>
      <c r="G364" s="129"/>
      <c r="H364" s="79">
        <v>55</v>
      </c>
      <c r="I364" s="79">
        <v>2500</v>
      </c>
      <c r="J364" s="122">
        <f t="shared" ref="J364:J367" si="114">H364*I364</f>
        <v>137500</v>
      </c>
      <c r="K364" s="79">
        <v>1</v>
      </c>
      <c r="L364" s="79" t="s">
        <v>209</v>
      </c>
      <c r="M364" s="79" t="s">
        <v>146</v>
      </c>
      <c r="N364" s="79" t="s">
        <v>201</v>
      </c>
      <c r="O364" s="79">
        <v>220</v>
      </c>
      <c r="P364" s="79">
        <v>100</v>
      </c>
      <c r="Q364" s="79">
        <v>5600</v>
      </c>
      <c r="R364" s="123">
        <f t="shared" ref="R364:R367" si="115">O364*Q364</f>
        <v>1232000</v>
      </c>
      <c r="S364" s="79">
        <v>15</v>
      </c>
      <c r="T364" s="79">
        <v>20</v>
      </c>
      <c r="U364" s="123">
        <f t="shared" ref="U364:U367" si="116">R364*T364/100</f>
        <v>246400</v>
      </c>
      <c r="V364" s="123">
        <f t="shared" ref="V364:V367" si="117">R364-U364</f>
        <v>985600</v>
      </c>
      <c r="W364" s="123">
        <f t="shared" ref="W364:W367" si="118">J364+V364</f>
        <v>1123100</v>
      </c>
      <c r="X364" s="123">
        <f t="shared" ref="X364:X367" si="119">W364</f>
        <v>1123100</v>
      </c>
      <c r="Y364" s="79"/>
      <c r="Z364" s="123">
        <f t="shared" ref="Z364:Z367" si="120">X364</f>
        <v>1123100</v>
      </c>
      <c r="AA364" s="124">
        <v>0.3</v>
      </c>
      <c r="AB364" s="149">
        <v>3369.3</v>
      </c>
      <c r="AC364" s="32" t="s">
        <v>251</v>
      </c>
      <c r="AD364" s="126" t="s">
        <v>252</v>
      </c>
      <c r="AE364" s="30"/>
      <c r="AF364" s="127"/>
    </row>
    <row r="365" spans="1:32" ht="24" x14ac:dyDescent="0.55000000000000004">
      <c r="A365" s="79"/>
      <c r="B365" s="79"/>
      <c r="C365" s="79"/>
      <c r="D365" s="79">
        <v>3</v>
      </c>
      <c r="E365" s="144"/>
      <c r="F365" s="145"/>
      <c r="G365" s="129"/>
      <c r="H365" s="79">
        <v>25</v>
      </c>
      <c r="I365" s="79">
        <v>2500</v>
      </c>
      <c r="J365" s="122">
        <f t="shared" si="114"/>
        <v>62500</v>
      </c>
      <c r="K365" s="79"/>
      <c r="L365" s="79"/>
      <c r="M365" s="79"/>
      <c r="N365" s="79"/>
      <c r="O365" s="79"/>
      <c r="P365" s="79"/>
      <c r="Q365" s="79"/>
      <c r="R365" s="123">
        <f t="shared" si="115"/>
        <v>0</v>
      </c>
      <c r="S365" s="79"/>
      <c r="T365" s="79"/>
      <c r="U365" s="123">
        <f t="shared" si="116"/>
        <v>0</v>
      </c>
      <c r="V365" s="123">
        <f t="shared" si="117"/>
        <v>0</v>
      </c>
      <c r="W365" s="123">
        <f t="shared" si="118"/>
        <v>62500</v>
      </c>
      <c r="X365" s="123">
        <f t="shared" si="119"/>
        <v>62500</v>
      </c>
      <c r="Y365" s="79"/>
      <c r="Z365" s="123">
        <f t="shared" si="120"/>
        <v>62500</v>
      </c>
      <c r="AA365" s="124">
        <v>0.3</v>
      </c>
      <c r="AB365" s="149">
        <v>187.5</v>
      </c>
      <c r="AC365" s="32"/>
      <c r="AD365" s="127"/>
      <c r="AE365" s="30"/>
      <c r="AF365" s="127"/>
    </row>
    <row r="366" spans="1:32" ht="24" x14ac:dyDescent="0.55000000000000004">
      <c r="A366" s="79"/>
      <c r="B366" s="79"/>
      <c r="C366" s="79"/>
      <c r="D366" s="79">
        <v>3</v>
      </c>
      <c r="E366" s="144"/>
      <c r="F366" s="145"/>
      <c r="G366" s="129"/>
      <c r="H366" s="79">
        <v>18.75</v>
      </c>
      <c r="I366" s="79">
        <v>2500</v>
      </c>
      <c r="J366" s="122">
        <f t="shared" si="114"/>
        <v>46875</v>
      </c>
      <c r="K366" s="79">
        <v>2</v>
      </c>
      <c r="L366" s="79" t="s">
        <v>223</v>
      </c>
      <c r="M366" s="79" t="s">
        <v>146</v>
      </c>
      <c r="N366" s="79" t="s">
        <v>201</v>
      </c>
      <c r="O366" s="79">
        <v>75</v>
      </c>
      <c r="P366" s="79">
        <v>100</v>
      </c>
      <c r="Q366" s="79">
        <v>6000</v>
      </c>
      <c r="R366" s="123">
        <f t="shared" si="115"/>
        <v>450000</v>
      </c>
      <c r="S366" s="79">
        <v>15</v>
      </c>
      <c r="T366" s="79">
        <v>20</v>
      </c>
      <c r="U366" s="123">
        <f t="shared" si="116"/>
        <v>90000</v>
      </c>
      <c r="V366" s="123">
        <f t="shared" si="117"/>
        <v>360000</v>
      </c>
      <c r="W366" s="123">
        <f t="shared" si="118"/>
        <v>406875</v>
      </c>
      <c r="X366" s="123">
        <f t="shared" si="119"/>
        <v>406875</v>
      </c>
      <c r="Y366" s="79"/>
      <c r="Z366" s="123">
        <f t="shared" si="120"/>
        <v>406875</v>
      </c>
      <c r="AA366" s="124">
        <v>0.3</v>
      </c>
      <c r="AB366" s="149">
        <v>1220.6300000000001</v>
      </c>
      <c r="AC366" s="32"/>
      <c r="AD366" s="127"/>
      <c r="AE366" s="30"/>
      <c r="AF366" s="127"/>
    </row>
    <row r="367" spans="1:32" ht="24" x14ac:dyDescent="0.55000000000000004">
      <c r="A367" s="79"/>
      <c r="B367" s="79"/>
      <c r="C367" s="79"/>
      <c r="D367" s="79">
        <v>1</v>
      </c>
      <c r="E367" s="144"/>
      <c r="F367" s="145"/>
      <c r="G367" s="129"/>
      <c r="H367" s="79">
        <v>1515.5</v>
      </c>
      <c r="I367" s="79">
        <v>2500</v>
      </c>
      <c r="J367" s="122">
        <f t="shared" si="114"/>
        <v>3788750</v>
      </c>
      <c r="K367" s="79"/>
      <c r="L367" s="79"/>
      <c r="M367" s="79"/>
      <c r="N367" s="79"/>
      <c r="O367" s="79"/>
      <c r="P367" s="79"/>
      <c r="Q367" s="79"/>
      <c r="R367" s="123">
        <f t="shared" si="115"/>
        <v>0</v>
      </c>
      <c r="S367" s="79"/>
      <c r="T367" s="79"/>
      <c r="U367" s="123">
        <f t="shared" si="116"/>
        <v>0</v>
      </c>
      <c r="V367" s="123">
        <f t="shared" si="117"/>
        <v>0</v>
      </c>
      <c r="W367" s="123">
        <f t="shared" si="118"/>
        <v>3788750</v>
      </c>
      <c r="X367" s="123">
        <f t="shared" si="119"/>
        <v>3788750</v>
      </c>
      <c r="Y367" s="79"/>
      <c r="Z367" s="123">
        <f t="shared" si="120"/>
        <v>3788750</v>
      </c>
      <c r="AA367" s="124">
        <v>0.01</v>
      </c>
      <c r="AB367" s="149">
        <v>0</v>
      </c>
      <c r="AC367" s="32"/>
      <c r="AD367" s="127"/>
      <c r="AE367" s="30"/>
      <c r="AF367" s="127"/>
    </row>
    <row r="368" spans="1:32" ht="24" x14ac:dyDescent="0.55000000000000004">
      <c r="A368" s="32"/>
      <c r="B368" s="32"/>
      <c r="C368" s="32"/>
      <c r="D368" s="32"/>
      <c r="E368" s="127"/>
      <c r="F368" s="127"/>
      <c r="G368" s="142"/>
      <c r="H368" s="142"/>
      <c r="I368" s="32"/>
      <c r="J368" s="58"/>
      <c r="K368" s="32"/>
      <c r="L368" s="32"/>
      <c r="M368" s="32"/>
      <c r="N368" s="32"/>
      <c r="O368" s="32"/>
      <c r="P368" s="32"/>
      <c r="Q368" s="32"/>
      <c r="R368" s="50"/>
      <c r="S368" s="32"/>
      <c r="T368" s="32"/>
      <c r="U368" s="50"/>
      <c r="V368" s="50"/>
      <c r="W368" s="50"/>
      <c r="X368" s="50"/>
      <c r="Y368" s="32"/>
      <c r="Z368" s="50"/>
      <c r="AA368" s="38"/>
      <c r="AB368" s="131"/>
      <c r="AC368" s="127"/>
      <c r="AD368" s="127"/>
      <c r="AE368" s="127"/>
      <c r="AF368" s="127"/>
    </row>
    <row r="369" spans="1:32" s="134" customFormat="1" ht="21.75" x14ac:dyDescent="0.5">
      <c r="A369" s="133" t="s">
        <v>490</v>
      </c>
      <c r="Z369" s="135" t="s">
        <v>167</v>
      </c>
      <c r="AA369" s="136"/>
      <c r="AB369" s="137">
        <f>SUM(AB364:AB367)</f>
        <v>4777.43</v>
      </c>
    </row>
    <row r="370" spans="1:32" s="134" customFormat="1" ht="21.75" x14ac:dyDescent="0.5">
      <c r="A370" s="133" t="s">
        <v>491</v>
      </c>
      <c r="Z370" s="135" t="s">
        <v>168</v>
      </c>
      <c r="AA370" s="136"/>
      <c r="AB370" s="137">
        <f>AB369*90/100</f>
        <v>4299.6869999999999</v>
      </c>
    </row>
    <row r="371" spans="1:32" s="134" customFormat="1" ht="19.5" customHeight="1" x14ac:dyDescent="0.5">
      <c r="A371" s="133" t="s">
        <v>492</v>
      </c>
      <c r="Z371" s="138" t="s">
        <v>169</v>
      </c>
      <c r="AA371" s="139"/>
      <c r="AB371" s="137">
        <f>AB369-AB370</f>
        <v>477.74300000000039</v>
      </c>
    </row>
    <row r="372" spans="1:32" s="134" customFormat="1" ht="21" customHeight="1" x14ac:dyDescent="0.5">
      <c r="A372" s="133" t="s">
        <v>493</v>
      </c>
    </row>
    <row r="373" spans="1:32" s="134" customFormat="1" ht="22.5" customHeight="1" x14ac:dyDescent="0.5">
      <c r="A373" s="133" t="s">
        <v>494</v>
      </c>
    </row>
    <row r="374" spans="1:32" s="134" customFormat="1" ht="22.5" customHeight="1" x14ac:dyDescent="0.5">
      <c r="A374" s="133" t="s">
        <v>495</v>
      </c>
    </row>
    <row r="376" spans="1:32" ht="24" x14ac:dyDescent="0.55000000000000004">
      <c r="A376" s="113" t="s">
        <v>530</v>
      </c>
      <c r="B376" s="114"/>
      <c r="C376" s="114"/>
      <c r="D376" s="114"/>
      <c r="E376" s="114"/>
      <c r="F376" s="114"/>
      <c r="G376" s="114"/>
      <c r="H376" s="114"/>
      <c r="I376" s="114"/>
      <c r="J376" s="114"/>
      <c r="K376" s="114"/>
      <c r="L376" s="114"/>
      <c r="M376" s="114"/>
      <c r="N376" s="114"/>
      <c r="O376" s="114"/>
      <c r="P376" s="114"/>
      <c r="Q376" s="114"/>
      <c r="R376" s="114"/>
      <c r="S376" s="114"/>
      <c r="T376" s="114"/>
      <c r="U376" s="114"/>
      <c r="V376" s="114"/>
      <c r="W376" s="114"/>
      <c r="X376" s="114"/>
      <c r="Y376" s="112"/>
    </row>
    <row r="377" spans="1:32" ht="24" x14ac:dyDescent="0.55000000000000004">
      <c r="A377" s="114"/>
      <c r="B377" s="293" t="s">
        <v>154</v>
      </c>
      <c r="C377" s="293"/>
      <c r="D377" s="293"/>
      <c r="E377" s="293"/>
      <c r="F377" s="293"/>
      <c r="G377" s="293"/>
      <c r="H377" s="293"/>
      <c r="I377" s="293"/>
      <c r="J377" s="293" t="s">
        <v>531</v>
      </c>
      <c r="K377" s="293"/>
      <c r="L377" s="293"/>
      <c r="M377" s="293"/>
      <c r="N377" s="293"/>
      <c r="O377" s="293"/>
      <c r="P377" s="293"/>
      <c r="Q377" s="114"/>
      <c r="R377" s="114"/>
      <c r="S377" s="114"/>
      <c r="T377" s="114"/>
      <c r="U377" s="114"/>
      <c r="V377" s="114"/>
      <c r="W377" s="114"/>
      <c r="X377" s="114"/>
      <c r="Y377" s="112"/>
    </row>
    <row r="378" spans="1:32" ht="24" x14ac:dyDescent="0.55000000000000004">
      <c r="A378" s="114"/>
      <c r="B378" s="115"/>
      <c r="C378" s="115"/>
      <c r="D378" s="115"/>
      <c r="E378" s="115"/>
      <c r="F378" s="115"/>
      <c r="G378" s="115"/>
      <c r="H378" s="115"/>
      <c r="I378" s="115"/>
      <c r="J378" s="116"/>
      <c r="K378" s="116"/>
      <c r="L378" s="114"/>
      <c r="M378" s="114"/>
      <c r="N378" s="114"/>
      <c r="O378" s="114"/>
      <c r="P378" s="114"/>
      <c r="Q378" s="114"/>
      <c r="R378" s="114"/>
      <c r="S378" s="114"/>
      <c r="T378" s="114"/>
      <c r="U378" s="114"/>
      <c r="V378" s="114"/>
      <c r="W378" s="114"/>
      <c r="X378" s="114"/>
      <c r="Y378" s="112"/>
      <c r="AD378" s="111"/>
    </row>
    <row r="379" spans="1:32" ht="19.5" x14ac:dyDescent="0.45">
      <c r="A379" s="117"/>
      <c r="B379" s="118"/>
      <c r="C379" s="118"/>
      <c r="D379" s="118"/>
      <c r="E379" s="118"/>
      <c r="F379" s="118"/>
      <c r="G379" s="118"/>
      <c r="H379" s="118"/>
      <c r="I379" s="118"/>
      <c r="J379" s="119"/>
      <c r="K379" s="281" t="s">
        <v>119</v>
      </c>
      <c r="L379" s="282"/>
      <c r="M379" s="282"/>
      <c r="N379" s="282"/>
      <c r="O379" s="282"/>
      <c r="P379" s="282"/>
      <c r="Q379" s="282"/>
      <c r="R379" s="282"/>
      <c r="S379" s="282"/>
      <c r="T379" s="282"/>
      <c r="U379" s="282"/>
      <c r="V379" s="283"/>
      <c r="W379" s="284" t="s">
        <v>120</v>
      </c>
      <c r="X379" s="263" t="s">
        <v>121</v>
      </c>
      <c r="Y379" s="263" t="s">
        <v>122</v>
      </c>
      <c r="Z379" s="263" t="s">
        <v>123</v>
      </c>
      <c r="AA379" s="266" t="s">
        <v>124</v>
      </c>
      <c r="AB379" s="269" t="s">
        <v>156</v>
      </c>
      <c r="AC379" s="272" t="s">
        <v>125</v>
      </c>
      <c r="AD379" s="275" t="s">
        <v>126</v>
      </c>
      <c r="AE379" s="242" t="s">
        <v>127</v>
      </c>
      <c r="AF379" s="245" t="s">
        <v>128</v>
      </c>
    </row>
    <row r="380" spans="1:32" ht="18.75" x14ac:dyDescent="0.45">
      <c r="A380" s="291" t="s">
        <v>110</v>
      </c>
      <c r="B380" s="256" t="s">
        <v>129</v>
      </c>
      <c r="C380" s="251" t="s">
        <v>130</v>
      </c>
      <c r="D380" s="252" t="s">
        <v>111</v>
      </c>
      <c r="E380" s="254" t="s">
        <v>157</v>
      </c>
      <c r="F380" s="255"/>
      <c r="G380" s="256"/>
      <c r="H380" s="251" t="s">
        <v>131</v>
      </c>
      <c r="I380" s="251" t="s">
        <v>132</v>
      </c>
      <c r="J380" s="260" t="s">
        <v>133</v>
      </c>
      <c r="K380" s="287" t="s">
        <v>110</v>
      </c>
      <c r="L380" s="226" t="s">
        <v>134</v>
      </c>
      <c r="M380" s="226" t="s">
        <v>135</v>
      </c>
      <c r="N380" s="226" t="s">
        <v>111</v>
      </c>
      <c r="O380" s="226" t="s">
        <v>112</v>
      </c>
      <c r="P380" s="226" t="s">
        <v>136</v>
      </c>
      <c r="Q380" s="226" t="s">
        <v>137</v>
      </c>
      <c r="R380" s="229" t="s">
        <v>138</v>
      </c>
      <c r="S380" s="232" t="s">
        <v>113</v>
      </c>
      <c r="T380" s="233"/>
      <c r="U380" s="234"/>
      <c r="V380" s="226" t="s">
        <v>139</v>
      </c>
      <c r="W380" s="285"/>
      <c r="X380" s="264"/>
      <c r="Y380" s="264"/>
      <c r="Z380" s="264"/>
      <c r="AA380" s="267"/>
      <c r="AB380" s="270"/>
      <c r="AC380" s="273"/>
      <c r="AD380" s="276"/>
      <c r="AE380" s="243"/>
      <c r="AF380" s="246"/>
    </row>
    <row r="381" spans="1:32" ht="14.25" customHeight="1" x14ac:dyDescent="0.4">
      <c r="A381" s="291"/>
      <c r="B381" s="292"/>
      <c r="C381" s="252"/>
      <c r="D381" s="252"/>
      <c r="E381" s="257"/>
      <c r="F381" s="258"/>
      <c r="G381" s="259"/>
      <c r="H381" s="252"/>
      <c r="I381" s="252"/>
      <c r="J381" s="261"/>
      <c r="K381" s="288"/>
      <c r="L381" s="227"/>
      <c r="M381" s="227"/>
      <c r="N381" s="227"/>
      <c r="O381" s="227"/>
      <c r="P381" s="227"/>
      <c r="Q381" s="227"/>
      <c r="R381" s="230"/>
      <c r="S381" s="227" t="s">
        <v>140</v>
      </c>
      <c r="T381" s="235" t="s">
        <v>141</v>
      </c>
      <c r="U381" s="237" t="s">
        <v>142</v>
      </c>
      <c r="V381" s="227"/>
      <c r="W381" s="285"/>
      <c r="X381" s="264"/>
      <c r="Y381" s="264"/>
      <c r="Z381" s="264"/>
      <c r="AA381" s="267"/>
      <c r="AB381" s="270"/>
      <c r="AC381" s="273"/>
      <c r="AD381" s="276"/>
      <c r="AE381" s="243"/>
      <c r="AF381" s="246"/>
    </row>
    <row r="382" spans="1:32" ht="14.25" customHeight="1" x14ac:dyDescent="0.4">
      <c r="A382" s="291"/>
      <c r="B382" s="292"/>
      <c r="C382" s="252"/>
      <c r="D382" s="252"/>
      <c r="E382" s="290" t="s">
        <v>114</v>
      </c>
      <c r="F382" s="290" t="s">
        <v>158</v>
      </c>
      <c r="G382" s="290" t="s">
        <v>115</v>
      </c>
      <c r="H382" s="252"/>
      <c r="I382" s="252"/>
      <c r="J382" s="261"/>
      <c r="K382" s="288"/>
      <c r="L382" s="227"/>
      <c r="M382" s="227"/>
      <c r="N382" s="227"/>
      <c r="O382" s="227"/>
      <c r="P382" s="227"/>
      <c r="Q382" s="227"/>
      <c r="R382" s="230"/>
      <c r="S382" s="227"/>
      <c r="T382" s="235"/>
      <c r="U382" s="238"/>
      <c r="V382" s="227"/>
      <c r="W382" s="285"/>
      <c r="X382" s="264"/>
      <c r="Y382" s="264"/>
      <c r="Z382" s="264"/>
      <c r="AA382" s="267"/>
      <c r="AB382" s="270"/>
      <c r="AC382" s="273"/>
      <c r="AD382" s="276"/>
      <c r="AE382" s="243"/>
      <c r="AF382" s="246"/>
    </row>
    <row r="383" spans="1:32" ht="14.25" customHeight="1" x14ac:dyDescent="0.4">
      <c r="A383" s="291"/>
      <c r="B383" s="292"/>
      <c r="C383" s="252"/>
      <c r="D383" s="252"/>
      <c r="E383" s="252"/>
      <c r="F383" s="252"/>
      <c r="G383" s="252"/>
      <c r="H383" s="252"/>
      <c r="I383" s="252"/>
      <c r="J383" s="261"/>
      <c r="K383" s="288"/>
      <c r="L383" s="227"/>
      <c r="M383" s="227"/>
      <c r="N383" s="227"/>
      <c r="O383" s="227"/>
      <c r="P383" s="227"/>
      <c r="Q383" s="227"/>
      <c r="R383" s="230"/>
      <c r="S383" s="227"/>
      <c r="T383" s="235"/>
      <c r="U383" s="238"/>
      <c r="V383" s="227"/>
      <c r="W383" s="285"/>
      <c r="X383" s="264"/>
      <c r="Y383" s="264"/>
      <c r="Z383" s="264"/>
      <c r="AA383" s="267"/>
      <c r="AB383" s="270"/>
      <c r="AC383" s="273"/>
      <c r="AD383" s="276"/>
      <c r="AE383" s="243"/>
      <c r="AF383" s="246"/>
    </row>
    <row r="384" spans="1:32" ht="14.25" customHeight="1" x14ac:dyDescent="0.4">
      <c r="A384" s="291"/>
      <c r="B384" s="259"/>
      <c r="C384" s="253"/>
      <c r="D384" s="253"/>
      <c r="E384" s="253"/>
      <c r="F384" s="253"/>
      <c r="G384" s="253"/>
      <c r="H384" s="253"/>
      <c r="I384" s="253"/>
      <c r="J384" s="262"/>
      <c r="K384" s="289"/>
      <c r="L384" s="228"/>
      <c r="M384" s="228"/>
      <c r="N384" s="228"/>
      <c r="O384" s="228"/>
      <c r="P384" s="228"/>
      <c r="Q384" s="228"/>
      <c r="R384" s="231"/>
      <c r="S384" s="228"/>
      <c r="T384" s="236"/>
      <c r="U384" s="239"/>
      <c r="V384" s="228"/>
      <c r="W384" s="286"/>
      <c r="X384" s="265"/>
      <c r="Y384" s="265"/>
      <c r="Z384" s="265"/>
      <c r="AA384" s="268"/>
      <c r="AB384" s="271"/>
      <c r="AC384" s="274"/>
      <c r="AD384" s="277"/>
      <c r="AE384" s="244"/>
      <c r="AF384" s="247"/>
    </row>
    <row r="385" spans="1:32" ht="24" x14ac:dyDescent="0.55000000000000004">
      <c r="A385" s="79">
        <v>34</v>
      </c>
      <c r="B385" s="79" t="s">
        <v>143</v>
      </c>
      <c r="C385" s="79">
        <v>10678</v>
      </c>
      <c r="D385" s="79">
        <v>2</v>
      </c>
      <c r="E385" s="144" t="s">
        <v>162</v>
      </c>
      <c r="F385" s="145">
        <v>0</v>
      </c>
      <c r="G385" s="129"/>
      <c r="H385" s="79">
        <v>45</v>
      </c>
      <c r="I385" s="79">
        <v>2500</v>
      </c>
      <c r="J385" s="122">
        <f t="shared" ref="J385:J387" si="121">H385*I385</f>
        <v>112500</v>
      </c>
      <c r="K385" s="79">
        <v>1</v>
      </c>
      <c r="L385" s="79" t="s">
        <v>204</v>
      </c>
      <c r="M385" s="79" t="s">
        <v>146</v>
      </c>
      <c r="N385" s="79" t="s">
        <v>241</v>
      </c>
      <c r="O385" s="79">
        <v>180</v>
      </c>
      <c r="P385" s="79">
        <v>100</v>
      </c>
      <c r="Q385" s="79">
        <v>6550</v>
      </c>
      <c r="R385" s="123">
        <f t="shared" ref="R385:R387" si="122">O385*Q385</f>
        <v>1179000</v>
      </c>
      <c r="S385" s="79">
        <v>18</v>
      </c>
      <c r="T385" s="79">
        <v>26</v>
      </c>
      <c r="U385" s="123">
        <f t="shared" ref="U385:U387" si="123">R385*T385/100</f>
        <v>306540</v>
      </c>
      <c r="V385" s="123">
        <f t="shared" ref="V385:V387" si="124">R385-U385</f>
        <v>872460</v>
      </c>
      <c r="W385" s="123">
        <f t="shared" ref="W385:W387" si="125">J385+V385</f>
        <v>984960</v>
      </c>
      <c r="X385" s="123">
        <f t="shared" ref="X385:X387" si="126">W385</f>
        <v>984960</v>
      </c>
      <c r="Y385" s="79"/>
      <c r="Z385" s="123">
        <f t="shared" ref="Z385:Z387" si="127">X385</f>
        <v>984960</v>
      </c>
      <c r="AA385" s="124">
        <v>0.01</v>
      </c>
      <c r="AB385" s="149">
        <v>0</v>
      </c>
      <c r="AC385" s="32" t="s">
        <v>253</v>
      </c>
      <c r="AD385" s="126" t="s">
        <v>254</v>
      </c>
      <c r="AE385" s="30"/>
      <c r="AF385" s="127"/>
    </row>
    <row r="386" spans="1:32" ht="24" x14ac:dyDescent="0.55000000000000004">
      <c r="A386" s="79"/>
      <c r="B386" s="79"/>
      <c r="C386" s="79"/>
      <c r="D386" s="79">
        <v>3</v>
      </c>
      <c r="E386" s="144"/>
      <c r="F386" s="145"/>
      <c r="G386" s="129"/>
      <c r="H386" s="79">
        <v>22.5</v>
      </c>
      <c r="I386" s="79">
        <v>2500</v>
      </c>
      <c r="J386" s="122">
        <f t="shared" si="121"/>
        <v>56250</v>
      </c>
      <c r="K386" s="79">
        <v>2</v>
      </c>
      <c r="L386" s="79" t="s">
        <v>204</v>
      </c>
      <c r="M386" s="79" t="s">
        <v>146</v>
      </c>
      <c r="N386" s="79" t="s">
        <v>256</v>
      </c>
      <c r="O386" s="79">
        <v>90</v>
      </c>
      <c r="P386" s="79">
        <v>100</v>
      </c>
      <c r="Q386" s="79">
        <v>6550</v>
      </c>
      <c r="R386" s="123">
        <f t="shared" si="122"/>
        <v>589500</v>
      </c>
      <c r="S386" s="79">
        <v>18</v>
      </c>
      <c r="T386" s="79">
        <v>26</v>
      </c>
      <c r="U386" s="123">
        <f t="shared" si="123"/>
        <v>153270</v>
      </c>
      <c r="V386" s="123">
        <f t="shared" si="124"/>
        <v>436230</v>
      </c>
      <c r="W386" s="123">
        <f t="shared" si="125"/>
        <v>492480</v>
      </c>
      <c r="X386" s="123">
        <f t="shared" si="126"/>
        <v>492480</v>
      </c>
      <c r="Y386" s="79"/>
      <c r="Z386" s="123">
        <f t="shared" si="127"/>
        <v>492480</v>
      </c>
      <c r="AA386" s="124">
        <v>0.3</v>
      </c>
      <c r="AB386" s="149">
        <v>1477.44</v>
      </c>
      <c r="AC386" s="32"/>
      <c r="AD386" s="127"/>
      <c r="AE386" s="30"/>
      <c r="AF386" s="127"/>
    </row>
    <row r="387" spans="1:32" ht="24" x14ac:dyDescent="0.55000000000000004">
      <c r="A387" s="79"/>
      <c r="B387" s="79"/>
      <c r="C387" s="79"/>
      <c r="D387" s="79">
        <v>1</v>
      </c>
      <c r="E387" s="144"/>
      <c r="F387" s="145"/>
      <c r="G387" s="129"/>
      <c r="H387" s="79">
        <v>4363.5</v>
      </c>
      <c r="I387" s="79">
        <v>2500</v>
      </c>
      <c r="J387" s="122">
        <f t="shared" si="121"/>
        <v>10908750</v>
      </c>
      <c r="K387" s="79"/>
      <c r="L387" s="79"/>
      <c r="M387" s="79"/>
      <c r="N387" s="79"/>
      <c r="O387" s="79"/>
      <c r="P387" s="79"/>
      <c r="Q387" s="79"/>
      <c r="R387" s="123">
        <f t="shared" si="122"/>
        <v>0</v>
      </c>
      <c r="S387" s="79"/>
      <c r="T387" s="79"/>
      <c r="U387" s="123">
        <f t="shared" si="123"/>
        <v>0</v>
      </c>
      <c r="V387" s="123">
        <f t="shared" si="124"/>
        <v>0</v>
      </c>
      <c r="W387" s="123">
        <f t="shared" si="125"/>
        <v>10908750</v>
      </c>
      <c r="X387" s="123">
        <f t="shared" si="126"/>
        <v>10908750</v>
      </c>
      <c r="Y387" s="79"/>
      <c r="Z387" s="123">
        <f t="shared" si="127"/>
        <v>10908750</v>
      </c>
      <c r="AA387" s="124">
        <v>0.01</v>
      </c>
      <c r="AB387" s="149">
        <v>0</v>
      </c>
      <c r="AC387" s="32"/>
      <c r="AD387" s="127"/>
      <c r="AE387" s="30"/>
      <c r="AF387" s="127"/>
    </row>
    <row r="388" spans="1:32" ht="24" x14ac:dyDescent="0.55000000000000004">
      <c r="A388" s="32"/>
      <c r="B388" s="32"/>
      <c r="C388" s="32"/>
      <c r="D388" s="32"/>
      <c r="E388" s="127"/>
      <c r="F388" s="127"/>
      <c r="G388" s="142"/>
      <c r="H388" s="142"/>
      <c r="I388" s="32"/>
      <c r="J388" s="58"/>
      <c r="K388" s="32"/>
      <c r="L388" s="32"/>
      <c r="M388" s="32"/>
      <c r="N388" s="32"/>
      <c r="O388" s="32"/>
      <c r="P388" s="32"/>
      <c r="Q388" s="32"/>
      <c r="R388" s="50"/>
      <c r="S388" s="32"/>
      <c r="T388" s="32"/>
      <c r="U388" s="50"/>
      <c r="V388" s="50"/>
      <c r="W388" s="50"/>
      <c r="X388" s="50"/>
      <c r="Y388" s="32"/>
      <c r="Z388" s="50"/>
      <c r="AA388" s="38"/>
      <c r="AB388" s="131"/>
      <c r="AC388" s="127"/>
      <c r="AD388" s="127"/>
      <c r="AE388" s="127"/>
      <c r="AF388" s="127"/>
    </row>
    <row r="389" spans="1:32" s="134" customFormat="1" ht="21.75" x14ac:dyDescent="0.5">
      <c r="A389" s="133" t="s">
        <v>490</v>
      </c>
      <c r="Z389" s="135" t="s">
        <v>167</v>
      </c>
      <c r="AA389" s="136"/>
      <c r="AB389" s="137">
        <f>SUM(AB385:AB387)</f>
        <v>1477.44</v>
      </c>
    </row>
    <row r="390" spans="1:32" s="134" customFormat="1" ht="21.75" x14ac:dyDescent="0.5">
      <c r="A390" s="133" t="s">
        <v>491</v>
      </c>
      <c r="Z390" s="135" t="s">
        <v>168</v>
      </c>
      <c r="AA390" s="136"/>
      <c r="AB390" s="137">
        <f>AB389*90/100</f>
        <v>1329.6960000000001</v>
      </c>
    </row>
    <row r="391" spans="1:32" s="134" customFormat="1" ht="19.5" customHeight="1" x14ac:dyDescent="0.5">
      <c r="A391" s="133" t="s">
        <v>492</v>
      </c>
      <c r="Z391" s="138" t="s">
        <v>169</v>
      </c>
      <c r="AA391" s="139"/>
      <c r="AB391" s="137">
        <f>AB389-AB390</f>
        <v>147.74399999999991</v>
      </c>
    </row>
    <row r="392" spans="1:32" s="134" customFormat="1" ht="21" customHeight="1" x14ac:dyDescent="0.5">
      <c r="A392" s="133" t="s">
        <v>493</v>
      </c>
    </row>
    <row r="393" spans="1:32" s="134" customFormat="1" ht="22.5" customHeight="1" x14ac:dyDescent="0.5">
      <c r="A393" s="133" t="s">
        <v>494</v>
      </c>
    </row>
    <row r="394" spans="1:32" s="134" customFormat="1" ht="22.5" customHeight="1" x14ac:dyDescent="0.5">
      <c r="A394" s="133" t="s">
        <v>495</v>
      </c>
    </row>
    <row r="396" spans="1:32" ht="24" x14ac:dyDescent="0.55000000000000004">
      <c r="A396" s="113" t="s">
        <v>532</v>
      </c>
      <c r="B396" s="114"/>
      <c r="C396" s="114"/>
      <c r="D396" s="114"/>
      <c r="E396" s="114"/>
      <c r="F396" s="114"/>
      <c r="G396" s="114"/>
      <c r="H396" s="114"/>
      <c r="I396" s="114"/>
      <c r="J396" s="114"/>
      <c r="K396" s="114"/>
      <c r="L396" s="114"/>
      <c r="M396" s="114"/>
      <c r="N396" s="114"/>
      <c r="O396" s="114"/>
      <c r="P396" s="114"/>
      <c r="Q396" s="114"/>
      <c r="R396" s="114"/>
      <c r="S396" s="114"/>
      <c r="T396" s="114"/>
      <c r="U396" s="114"/>
      <c r="V396" s="114"/>
      <c r="W396" s="114"/>
      <c r="X396" s="114"/>
      <c r="Y396" s="112"/>
    </row>
    <row r="397" spans="1:32" ht="24" x14ac:dyDescent="0.55000000000000004">
      <c r="A397" s="114"/>
      <c r="B397" s="293" t="s">
        <v>154</v>
      </c>
      <c r="C397" s="293"/>
      <c r="D397" s="293"/>
      <c r="E397" s="293"/>
      <c r="F397" s="293"/>
      <c r="G397" s="293"/>
      <c r="H397" s="293"/>
      <c r="I397" s="293"/>
      <c r="J397" s="293" t="s">
        <v>533</v>
      </c>
      <c r="K397" s="293"/>
      <c r="L397" s="293"/>
      <c r="M397" s="293"/>
      <c r="N397" s="293"/>
      <c r="O397" s="293"/>
      <c r="P397" s="293"/>
      <c r="Q397" s="114"/>
      <c r="R397" s="114"/>
      <c r="S397" s="114"/>
      <c r="T397" s="114"/>
      <c r="U397" s="114"/>
      <c r="V397" s="114"/>
      <c r="W397" s="114"/>
      <c r="X397" s="114"/>
      <c r="Y397" s="112"/>
    </row>
    <row r="398" spans="1:32" ht="24" x14ac:dyDescent="0.55000000000000004">
      <c r="A398" s="114"/>
      <c r="B398" s="115"/>
      <c r="C398" s="115"/>
      <c r="D398" s="115"/>
      <c r="E398" s="115"/>
      <c r="F398" s="115"/>
      <c r="G398" s="115"/>
      <c r="H398" s="115"/>
      <c r="I398" s="115"/>
      <c r="J398" s="116"/>
      <c r="K398" s="116"/>
      <c r="L398" s="114"/>
      <c r="M398" s="114"/>
      <c r="N398" s="114"/>
      <c r="O398" s="114"/>
      <c r="P398" s="114"/>
      <c r="Q398" s="114"/>
      <c r="R398" s="114"/>
      <c r="S398" s="114"/>
      <c r="T398" s="114"/>
      <c r="U398" s="114"/>
      <c r="V398" s="114"/>
      <c r="W398" s="114"/>
      <c r="X398" s="114"/>
      <c r="Y398" s="112"/>
      <c r="AD398" s="111"/>
    </row>
    <row r="399" spans="1:32" ht="19.5" x14ac:dyDescent="0.45">
      <c r="A399" s="117"/>
      <c r="B399" s="118"/>
      <c r="C399" s="118"/>
      <c r="D399" s="118"/>
      <c r="E399" s="118"/>
      <c r="F399" s="118"/>
      <c r="G399" s="118"/>
      <c r="H399" s="118"/>
      <c r="I399" s="118"/>
      <c r="J399" s="119"/>
      <c r="K399" s="281" t="s">
        <v>119</v>
      </c>
      <c r="L399" s="282"/>
      <c r="M399" s="282"/>
      <c r="N399" s="282"/>
      <c r="O399" s="282"/>
      <c r="P399" s="282"/>
      <c r="Q399" s="282"/>
      <c r="R399" s="282"/>
      <c r="S399" s="282"/>
      <c r="T399" s="282"/>
      <c r="U399" s="282"/>
      <c r="V399" s="283"/>
      <c r="W399" s="284" t="s">
        <v>120</v>
      </c>
      <c r="X399" s="263" t="s">
        <v>121</v>
      </c>
      <c r="Y399" s="263" t="s">
        <v>122</v>
      </c>
      <c r="Z399" s="263" t="s">
        <v>123</v>
      </c>
      <c r="AA399" s="266" t="s">
        <v>124</v>
      </c>
      <c r="AB399" s="269" t="s">
        <v>156</v>
      </c>
      <c r="AC399" s="272" t="s">
        <v>125</v>
      </c>
      <c r="AD399" s="275" t="s">
        <v>126</v>
      </c>
      <c r="AE399" s="242" t="s">
        <v>127</v>
      </c>
      <c r="AF399" s="245" t="s">
        <v>128</v>
      </c>
    </row>
    <row r="400" spans="1:32" ht="18.75" x14ac:dyDescent="0.45">
      <c r="A400" s="291" t="s">
        <v>110</v>
      </c>
      <c r="B400" s="256" t="s">
        <v>129</v>
      </c>
      <c r="C400" s="251" t="s">
        <v>130</v>
      </c>
      <c r="D400" s="252" t="s">
        <v>111</v>
      </c>
      <c r="E400" s="254" t="s">
        <v>157</v>
      </c>
      <c r="F400" s="255"/>
      <c r="G400" s="256"/>
      <c r="H400" s="251" t="s">
        <v>131</v>
      </c>
      <c r="I400" s="251" t="s">
        <v>132</v>
      </c>
      <c r="J400" s="260" t="s">
        <v>133</v>
      </c>
      <c r="K400" s="287" t="s">
        <v>110</v>
      </c>
      <c r="L400" s="226" t="s">
        <v>134</v>
      </c>
      <c r="M400" s="226" t="s">
        <v>135</v>
      </c>
      <c r="N400" s="226" t="s">
        <v>111</v>
      </c>
      <c r="O400" s="226" t="s">
        <v>112</v>
      </c>
      <c r="P400" s="226" t="s">
        <v>136</v>
      </c>
      <c r="Q400" s="226" t="s">
        <v>137</v>
      </c>
      <c r="R400" s="229" t="s">
        <v>138</v>
      </c>
      <c r="S400" s="232" t="s">
        <v>113</v>
      </c>
      <c r="T400" s="233"/>
      <c r="U400" s="234"/>
      <c r="V400" s="226" t="s">
        <v>139</v>
      </c>
      <c r="W400" s="285"/>
      <c r="X400" s="264"/>
      <c r="Y400" s="264"/>
      <c r="Z400" s="264"/>
      <c r="AA400" s="267"/>
      <c r="AB400" s="270"/>
      <c r="AC400" s="273"/>
      <c r="AD400" s="276"/>
      <c r="AE400" s="243"/>
      <c r="AF400" s="246"/>
    </row>
    <row r="401" spans="1:32" ht="14.25" customHeight="1" x14ac:dyDescent="0.4">
      <c r="A401" s="291"/>
      <c r="B401" s="292"/>
      <c r="C401" s="252"/>
      <c r="D401" s="252"/>
      <c r="E401" s="257"/>
      <c r="F401" s="258"/>
      <c r="G401" s="259"/>
      <c r="H401" s="252"/>
      <c r="I401" s="252"/>
      <c r="J401" s="261"/>
      <c r="K401" s="288"/>
      <c r="L401" s="227"/>
      <c r="M401" s="227"/>
      <c r="N401" s="227"/>
      <c r="O401" s="227"/>
      <c r="P401" s="227"/>
      <c r="Q401" s="227"/>
      <c r="R401" s="230"/>
      <c r="S401" s="227" t="s">
        <v>140</v>
      </c>
      <c r="T401" s="235" t="s">
        <v>141</v>
      </c>
      <c r="U401" s="237" t="s">
        <v>142</v>
      </c>
      <c r="V401" s="227"/>
      <c r="W401" s="285"/>
      <c r="X401" s="264"/>
      <c r="Y401" s="264"/>
      <c r="Z401" s="264"/>
      <c r="AA401" s="267"/>
      <c r="AB401" s="270"/>
      <c r="AC401" s="273"/>
      <c r="AD401" s="276"/>
      <c r="AE401" s="243"/>
      <c r="AF401" s="246"/>
    </row>
    <row r="402" spans="1:32" ht="14.25" customHeight="1" x14ac:dyDescent="0.4">
      <c r="A402" s="291"/>
      <c r="B402" s="292"/>
      <c r="C402" s="252"/>
      <c r="D402" s="252"/>
      <c r="E402" s="290" t="s">
        <v>114</v>
      </c>
      <c r="F402" s="290" t="s">
        <v>158</v>
      </c>
      <c r="G402" s="290" t="s">
        <v>115</v>
      </c>
      <c r="H402" s="252"/>
      <c r="I402" s="252"/>
      <c r="J402" s="261"/>
      <c r="K402" s="288"/>
      <c r="L402" s="227"/>
      <c r="M402" s="227"/>
      <c r="N402" s="227"/>
      <c r="O402" s="227"/>
      <c r="P402" s="227"/>
      <c r="Q402" s="227"/>
      <c r="R402" s="230"/>
      <c r="S402" s="227"/>
      <c r="T402" s="235"/>
      <c r="U402" s="238"/>
      <c r="V402" s="227"/>
      <c r="W402" s="285"/>
      <c r="X402" s="264"/>
      <c r="Y402" s="264"/>
      <c r="Z402" s="264"/>
      <c r="AA402" s="267"/>
      <c r="AB402" s="270"/>
      <c r="AC402" s="273"/>
      <c r="AD402" s="276"/>
      <c r="AE402" s="243"/>
      <c r="AF402" s="246"/>
    </row>
    <row r="403" spans="1:32" ht="14.25" customHeight="1" x14ac:dyDescent="0.4">
      <c r="A403" s="291"/>
      <c r="B403" s="292"/>
      <c r="C403" s="252"/>
      <c r="D403" s="252"/>
      <c r="E403" s="252"/>
      <c r="F403" s="252"/>
      <c r="G403" s="252"/>
      <c r="H403" s="252"/>
      <c r="I403" s="252"/>
      <c r="J403" s="261"/>
      <c r="K403" s="288"/>
      <c r="L403" s="227"/>
      <c r="M403" s="227"/>
      <c r="N403" s="227"/>
      <c r="O403" s="227"/>
      <c r="P403" s="227"/>
      <c r="Q403" s="227"/>
      <c r="R403" s="230"/>
      <c r="S403" s="227"/>
      <c r="T403" s="235"/>
      <c r="U403" s="238"/>
      <c r="V403" s="227"/>
      <c r="W403" s="285"/>
      <c r="X403" s="264"/>
      <c r="Y403" s="264"/>
      <c r="Z403" s="264"/>
      <c r="AA403" s="267"/>
      <c r="AB403" s="270"/>
      <c r="AC403" s="273"/>
      <c r="AD403" s="276"/>
      <c r="AE403" s="243"/>
      <c r="AF403" s="246"/>
    </row>
    <row r="404" spans="1:32" ht="14.25" customHeight="1" x14ac:dyDescent="0.4">
      <c r="A404" s="291"/>
      <c r="B404" s="259"/>
      <c r="C404" s="253"/>
      <c r="D404" s="253"/>
      <c r="E404" s="253"/>
      <c r="F404" s="253"/>
      <c r="G404" s="253"/>
      <c r="H404" s="253"/>
      <c r="I404" s="253"/>
      <c r="J404" s="262"/>
      <c r="K404" s="289"/>
      <c r="L404" s="228"/>
      <c r="M404" s="228"/>
      <c r="N404" s="228"/>
      <c r="O404" s="228"/>
      <c r="P404" s="228"/>
      <c r="Q404" s="228"/>
      <c r="R404" s="231"/>
      <c r="S404" s="228"/>
      <c r="T404" s="236"/>
      <c r="U404" s="239"/>
      <c r="V404" s="228"/>
      <c r="W404" s="286"/>
      <c r="X404" s="265"/>
      <c r="Y404" s="265"/>
      <c r="Z404" s="265"/>
      <c r="AA404" s="268"/>
      <c r="AB404" s="271"/>
      <c r="AC404" s="274"/>
      <c r="AD404" s="277"/>
      <c r="AE404" s="244"/>
      <c r="AF404" s="247"/>
    </row>
    <row r="405" spans="1:32" ht="24" x14ac:dyDescent="0.55000000000000004">
      <c r="A405" s="79">
        <v>35</v>
      </c>
      <c r="B405" s="79" t="s">
        <v>143</v>
      </c>
      <c r="C405" s="79">
        <v>2063</v>
      </c>
      <c r="D405" s="79">
        <v>2</v>
      </c>
      <c r="E405" s="144" t="s">
        <v>162</v>
      </c>
      <c r="F405" s="145">
        <v>0</v>
      </c>
      <c r="G405" s="129"/>
      <c r="H405" s="79">
        <v>10</v>
      </c>
      <c r="I405" s="79">
        <v>2500</v>
      </c>
      <c r="J405" s="122">
        <f t="shared" ref="J405:J407" si="128">H405*I405</f>
        <v>25000</v>
      </c>
      <c r="K405" s="79">
        <v>1</v>
      </c>
      <c r="L405" s="79" t="s">
        <v>204</v>
      </c>
      <c r="M405" s="79" t="s">
        <v>146</v>
      </c>
      <c r="N405" s="79" t="s">
        <v>241</v>
      </c>
      <c r="O405" s="79">
        <v>40</v>
      </c>
      <c r="P405" s="79">
        <v>100</v>
      </c>
      <c r="Q405" s="79">
        <v>6550</v>
      </c>
      <c r="R405" s="123">
        <f t="shared" ref="R405:R407" si="129">O405*Q405</f>
        <v>262000</v>
      </c>
      <c r="S405" s="79">
        <v>10</v>
      </c>
      <c r="T405" s="79">
        <v>10</v>
      </c>
      <c r="U405" s="123">
        <f t="shared" ref="U405:U407" si="130">R405*T405/100</f>
        <v>26200</v>
      </c>
      <c r="V405" s="123">
        <f t="shared" ref="V405:V407" si="131">R405-U405</f>
        <v>235800</v>
      </c>
      <c r="W405" s="123">
        <f t="shared" ref="W405:W407" si="132">J405+V405</f>
        <v>260800</v>
      </c>
      <c r="X405" s="123">
        <f t="shared" ref="X405:X407" si="133">W405</f>
        <v>260800</v>
      </c>
      <c r="Y405" s="79"/>
      <c r="Z405" s="123">
        <f t="shared" ref="Z405:Z407" si="134">X405</f>
        <v>260800</v>
      </c>
      <c r="AA405" s="124">
        <v>0.01</v>
      </c>
      <c r="AB405" s="149">
        <v>0</v>
      </c>
      <c r="AC405" s="32" t="s">
        <v>257</v>
      </c>
      <c r="AD405" s="126" t="s">
        <v>258</v>
      </c>
      <c r="AE405" s="30"/>
      <c r="AF405" s="127"/>
    </row>
    <row r="406" spans="1:32" ht="24" x14ac:dyDescent="0.55000000000000004">
      <c r="A406" s="79"/>
      <c r="B406" s="79"/>
      <c r="C406" s="79"/>
      <c r="D406" s="79">
        <v>3</v>
      </c>
      <c r="E406" s="144"/>
      <c r="F406" s="145"/>
      <c r="G406" s="129"/>
      <c r="H406" s="79">
        <v>15.75</v>
      </c>
      <c r="I406" s="79">
        <v>2500</v>
      </c>
      <c r="J406" s="122">
        <f t="shared" si="128"/>
        <v>39375</v>
      </c>
      <c r="K406" s="79">
        <v>2</v>
      </c>
      <c r="L406" s="79" t="s">
        <v>259</v>
      </c>
      <c r="M406" s="79" t="s">
        <v>146</v>
      </c>
      <c r="N406" s="79" t="s">
        <v>201</v>
      </c>
      <c r="O406" s="79">
        <v>63</v>
      </c>
      <c r="P406" s="79">
        <v>100</v>
      </c>
      <c r="Q406" s="79">
        <v>5550</v>
      </c>
      <c r="R406" s="123">
        <f t="shared" si="129"/>
        <v>349650</v>
      </c>
      <c r="S406" s="79">
        <v>10</v>
      </c>
      <c r="T406" s="79">
        <v>10</v>
      </c>
      <c r="U406" s="123">
        <f t="shared" si="130"/>
        <v>34965</v>
      </c>
      <c r="V406" s="123">
        <f t="shared" si="131"/>
        <v>314685</v>
      </c>
      <c r="W406" s="123">
        <f t="shared" si="132"/>
        <v>354060</v>
      </c>
      <c r="X406" s="123">
        <f t="shared" si="133"/>
        <v>354060</v>
      </c>
      <c r="Y406" s="79"/>
      <c r="Z406" s="123">
        <f t="shared" si="134"/>
        <v>354060</v>
      </c>
      <c r="AA406" s="124">
        <v>0.3</v>
      </c>
      <c r="AB406" s="149">
        <v>1062.18</v>
      </c>
      <c r="AC406" s="32"/>
      <c r="AD406" s="127"/>
      <c r="AE406" s="30"/>
      <c r="AF406" s="127"/>
    </row>
    <row r="407" spans="1:32" ht="24" x14ac:dyDescent="0.55000000000000004">
      <c r="A407" s="79"/>
      <c r="B407" s="79"/>
      <c r="C407" s="79"/>
      <c r="D407" s="79">
        <v>1</v>
      </c>
      <c r="E407" s="144"/>
      <c r="F407" s="145"/>
      <c r="G407" s="129"/>
      <c r="H407" s="79">
        <v>34.25</v>
      </c>
      <c r="I407" s="79">
        <v>2500</v>
      </c>
      <c r="J407" s="122">
        <f t="shared" si="128"/>
        <v>85625</v>
      </c>
      <c r="K407" s="79"/>
      <c r="L407" s="79"/>
      <c r="M407" s="79"/>
      <c r="N407" s="79"/>
      <c r="O407" s="79"/>
      <c r="P407" s="79"/>
      <c r="Q407" s="79"/>
      <c r="R407" s="123">
        <f t="shared" si="129"/>
        <v>0</v>
      </c>
      <c r="S407" s="79"/>
      <c r="T407" s="79"/>
      <c r="U407" s="123">
        <f t="shared" si="130"/>
        <v>0</v>
      </c>
      <c r="V407" s="123">
        <f t="shared" si="131"/>
        <v>0</v>
      </c>
      <c r="W407" s="123">
        <f t="shared" si="132"/>
        <v>85625</v>
      </c>
      <c r="X407" s="123">
        <f t="shared" si="133"/>
        <v>85625</v>
      </c>
      <c r="Y407" s="79"/>
      <c r="Z407" s="123">
        <f t="shared" si="134"/>
        <v>85625</v>
      </c>
      <c r="AA407" s="124">
        <v>0.01</v>
      </c>
      <c r="AB407" s="149">
        <v>0</v>
      </c>
      <c r="AC407" s="32"/>
      <c r="AD407" s="127"/>
      <c r="AE407" s="30"/>
      <c r="AF407" s="127"/>
    </row>
    <row r="408" spans="1:32" ht="24" x14ac:dyDescent="0.55000000000000004">
      <c r="A408" s="32"/>
      <c r="B408" s="32"/>
      <c r="C408" s="32"/>
      <c r="D408" s="32"/>
      <c r="E408" s="127"/>
      <c r="F408" s="127"/>
      <c r="G408" s="142"/>
      <c r="H408" s="142"/>
      <c r="I408" s="32"/>
      <c r="J408" s="58"/>
      <c r="K408" s="32"/>
      <c r="L408" s="32"/>
      <c r="M408" s="32"/>
      <c r="N408" s="32"/>
      <c r="O408" s="32"/>
      <c r="P408" s="32"/>
      <c r="Q408" s="32"/>
      <c r="R408" s="50"/>
      <c r="S408" s="32"/>
      <c r="T408" s="32"/>
      <c r="U408" s="50"/>
      <c r="V408" s="50"/>
      <c r="W408" s="50"/>
      <c r="X408" s="50"/>
      <c r="Y408" s="32"/>
      <c r="Z408" s="50"/>
      <c r="AA408" s="38"/>
      <c r="AB408" s="131"/>
      <c r="AC408" s="127"/>
      <c r="AD408" s="127"/>
      <c r="AE408" s="127"/>
      <c r="AF408" s="127"/>
    </row>
    <row r="409" spans="1:32" s="134" customFormat="1" ht="21.75" x14ac:dyDescent="0.5">
      <c r="A409" s="133" t="s">
        <v>490</v>
      </c>
      <c r="Z409" s="135" t="s">
        <v>167</v>
      </c>
      <c r="AA409" s="136"/>
      <c r="AB409" s="137">
        <f>SUM(AB405:AB407)</f>
        <v>1062.18</v>
      </c>
    </row>
    <row r="410" spans="1:32" s="134" customFormat="1" ht="21.75" x14ac:dyDescent="0.5">
      <c r="A410" s="133" t="s">
        <v>491</v>
      </c>
      <c r="Z410" s="135" t="s">
        <v>168</v>
      </c>
      <c r="AA410" s="136"/>
      <c r="AB410" s="137">
        <f>AB409*90/100</f>
        <v>955.9620000000001</v>
      </c>
    </row>
    <row r="411" spans="1:32" s="134" customFormat="1" ht="19.5" customHeight="1" x14ac:dyDescent="0.5">
      <c r="A411" s="133" t="s">
        <v>492</v>
      </c>
      <c r="Z411" s="138" t="s">
        <v>169</v>
      </c>
      <c r="AA411" s="139"/>
      <c r="AB411" s="137">
        <f>AB409-AB410</f>
        <v>106.21799999999996</v>
      </c>
    </row>
    <row r="412" spans="1:32" s="134" customFormat="1" ht="21" customHeight="1" x14ac:dyDescent="0.5">
      <c r="A412" s="133" t="s">
        <v>493</v>
      </c>
    </row>
    <row r="413" spans="1:32" s="134" customFormat="1" ht="22.5" customHeight="1" x14ac:dyDescent="0.5">
      <c r="A413" s="133" t="s">
        <v>494</v>
      </c>
    </row>
    <row r="414" spans="1:32" s="134" customFormat="1" ht="22.5" customHeight="1" x14ac:dyDescent="0.5">
      <c r="A414" s="133" t="s">
        <v>495</v>
      </c>
    </row>
    <row r="416" spans="1:32" ht="24" x14ac:dyDescent="0.55000000000000004">
      <c r="A416" s="113" t="s">
        <v>534</v>
      </c>
      <c r="B416" s="114"/>
      <c r="C416" s="114"/>
      <c r="D416" s="114"/>
      <c r="E416" s="114"/>
      <c r="F416" s="114"/>
      <c r="G416" s="114"/>
      <c r="H416" s="114"/>
      <c r="I416" s="114"/>
      <c r="J416" s="114"/>
      <c r="K416" s="114"/>
      <c r="L416" s="114"/>
      <c r="M416" s="114"/>
      <c r="N416" s="114"/>
      <c r="O416" s="114"/>
      <c r="P416" s="114"/>
      <c r="Q416" s="114"/>
      <c r="R416" s="114"/>
      <c r="S416" s="114"/>
      <c r="T416" s="114"/>
      <c r="U416" s="114"/>
      <c r="V416" s="114"/>
      <c r="W416" s="114"/>
      <c r="X416" s="114"/>
      <c r="Y416" s="112"/>
    </row>
    <row r="417" spans="1:32" ht="24" x14ac:dyDescent="0.55000000000000004">
      <c r="A417" s="114"/>
      <c r="B417" s="293" t="s">
        <v>154</v>
      </c>
      <c r="C417" s="293"/>
      <c r="D417" s="293"/>
      <c r="E417" s="293"/>
      <c r="F417" s="293"/>
      <c r="G417" s="293"/>
      <c r="H417" s="293"/>
      <c r="I417" s="293"/>
      <c r="J417" s="293" t="s">
        <v>535</v>
      </c>
      <c r="K417" s="293"/>
      <c r="L417" s="293"/>
      <c r="M417" s="293"/>
      <c r="N417" s="293"/>
      <c r="O417" s="293"/>
      <c r="P417" s="293"/>
      <c r="Q417" s="114"/>
      <c r="R417" s="114"/>
      <c r="S417" s="114"/>
      <c r="T417" s="114"/>
      <c r="U417" s="114"/>
      <c r="V417" s="114"/>
      <c r="W417" s="114"/>
      <c r="X417" s="114"/>
      <c r="Y417" s="112"/>
    </row>
    <row r="418" spans="1:32" ht="24" x14ac:dyDescent="0.55000000000000004">
      <c r="A418" s="114"/>
      <c r="B418" s="115"/>
      <c r="C418" s="115"/>
      <c r="D418" s="115"/>
      <c r="E418" s="115"/>
      <c r="F418" s="115"/>
      <c r="G418" s="115"/>
      <c r="H418" s="115"/>
      <c r="I418" s="115"/>
      <c r="J418" s="116"/>
      <c r="K418" s="116"/>
      <c r="L418" s="114"/>
      <c r="M418" s="114"/>
      <c r="N418" s="114"/>
      <c r="O418" s="114"/>
      <c r="P418" s="114"/>
      <c r="Q418" s="114"/>
      <c r="R418" s="114"/>
      <c r="S418" s="114"/>
      <c r="T418" s="114"/>
      <c r="U418" s="114"/>
      <c r="V418" s="114"/>
      <c r="W418" s="114"/>
      <c r="X418" s="114"/>
      <c r="Y418" s="112"/>
      <c r="AD418" s="111"/>
    </row>
    <row r="419" spans="1:32" ht="19.5" x14ac:dyDescent="0.45">
      <c r="A419" s="117"/>
      <c r="B419" s="118"/>
      <c r="C419" s="118"/>
      <c r="D419" s="118"/>
      <c r="E419" s="118"/>
      <c r="F419" s="118"/>
      <c r="G419" s="118"/>
      <c r="H419" s="118"/>
      <c r="I419" s="118"/>
      <c r="J419" s="119"/>
      <c r="K419" s="281" t="s">
        <v>119</v>
      </c>
      <c r="L419" s="282"/>
      <c r="M419" s="282"/>
      <c r="N419" s="282"/>
      <c r="O419" s="282"/>
      <c r="P419" s="282"/>
      <c r="Q419" s="282"/>
      <c r="R419" s="282"/>
      <c r="S419" s="282"/>
      <c r="T419" s="282"/>
      <c r="U419" s="282"/>
      <c r="V419" s="283"/>
      <c r="W419" s="284" t="s">
        <v>120</v>
      </c>
      <c r="X419" s="263" t="s">
        <v>121</v>
      </c>
      <c r="Y419" s="263" t="s">
        <v>122</v>
      </c>
      <c r="Z419" s="263" t="s">
        <v>123</v>
      </c>
      <c r="AA419" s="266" t="s">
        <v>124</v>
      </c>
      <c r="AB419" s="269" t="s">
        <v>156</v>
      </c>
      <c r="AC419" s="272" t="s">
        <v>125</v>
      </c>
      <c r="AD419" s="275" t="s">
        <v>126</v>
      </c>
      <c r="AE419" s="242" t="s">
        <v>127</v>
      </c>
      <c r="AF419" s="245" t="s">
        <v>128</v>
      </c>
    </row>
    <row r="420" spans="1:32" ht="18.75" x14ac:dyDescent="0.45">
      <c r="A420" s="291" t="s">
        <v>110</v>
      </c>
      <c r="B420" s="256" t="s">
        <v>129</v>
      </c>
      <c r="C420" s="251" t="s">
        <v>130</v>
      </c>
      <c r="D420" s="252" t="s">
        <v>111</v>
      </c>
      <c r="E420" s="254" t="s">
        <v>157</v>
      </c>
      <c r="F420" s="255"/>
      <c r="G420" s="256"/>
      <c r="H420" s="251" t="s">
        <v>131</v>
      </c>
      <c r="I420" s="251" t="s">
        <v>132</v>
      </c>
      <c r="J420" s="260" t="s">
        <v>133</v>
      </c>
      <c r="K420" s="287" t="s">
        <v>110</v>
      </c>
      <c r="L420" s="226" t="s">
        <v>134</v>
      </c>
      <c r="M420" s="226" t="s">
        <v>135</v>
      </c>
      <c r="N420" s="226" t="s">
        <v>111</v>
      </c>
      <c r="O420" s="226" t="s">
        <v>112</v>
      </c>
      <c r="P420" s="226" t="s">
        <v>136</v>
      </c>
      <c r="Q420" s="226" t="s">
        <v>137</v>
      </c>
      <c r="R420" s="229" t="s">
        <v>138</v>
      </c>
      <c r="S420" s="232" t="s">
        <v>113</v>
      </c>
      <c r="T420" s="233"/>
      <c r="U420" s="234"/>
      <c r="V420" s="226" t="s">
        <v>139</v>
      </c>
      <c r="W420" s="285"/>
      <c r="X420" s="264"/>
      <c r="Y420" s="264"/>
      <c r="Z420" s="264"/>
      <c r="AA420" s="267"/>
      <c r="AB420" s="270"/>
      <c r="AC420" s="273"/>
      <c r="AD420" s="276"/>
      <c r="AE420" s="243"/>
      <c r="AF420" s="246"/>
    </row>
    <row r="421" spans="1:32" ht="14.25" customHeight="1" x14ac:dyDescent="0.4">
      <c r="A421" s="291"/>
      <c r="B421" s="292"/>
      <c r="C421" s="252"/>
      <c r="D421" s="252"/>
      <c r="E421" s="257"/>
      <c r="F421" s="258"/>
      <c r="G421" s="259"/>
      <c r="H421" s="252"/>
      <c r="I421" s="252"/>
      <c r="J421" s="261"/>
      <c r="K421" s="288"/>
      <c r="L421" s="227"/>
      <c r="M421" s="227"/>
      <c r="N421" s="227"/>
      <c r="O421" s="227"/>
      <c r="P421" s="227"/>
      <c r="Q421" s="227"/>
      <c r="R421" s="230"/>
      <c r="S421" s="227" t="s">
        <v>140</v>
      </c>
      <c r="T421" s="235" t="s">
        <v>141</v>
      </c>
      <c r="U421" s="237" t="s">
        <v>142</v>
      </c>
      <c r="V421" s="227"/>
      <c r="W421" s="285"/>
      <c r="X421" s="264"/>
      <c r="Y421" s="264"/>
      <c r="Z421" s="264"/>
      <c r="AA421" s="267"/>
      <c r="AB421" s="270"/>
      <c r="AC421" s="273"/>
      <c r="AD421" s="276"/>
      <c r="AE421" s="243"/>
      <c r="AF421" s="246"/>
    </row>
    <row r="422" spans="1:32" ht="14.25" customHeight="1" x14ac:dyDescent="0.4">
      <c r="A422" s="291"/>
      <c r="B422" s="292"/>
      <c r="C422" s="252"/>
      <c r="D422" s="252"/>
      <c r="E422" s="290" t="s">
        <v>114</v>
      </c>
      <c r="F422" s="290" t="s">
        <v>158</v>
      </c>
      <c r="G422" s="290" t="s">
        <v>115</v>
      </c>
      <c r="H422" s="252"/>
      <c r="I422" s="252"/>
      <c r="J422" s="261"/>
      <c r="K422" s="288"/>
      <c r="L422" s="227"/>
      <c r="M422" s="227"/>
      <c r="N422" s="227"/>
      <c r="O422" s="227"/>
      <c r="P422" s="227"/>
      <c r="Q422" s="227"/>
      <c r="R422" s="230"/>
      <c r="S422" s="227"/>
      <c r="T422" s="235"/>
      <c r="U422" s="238"/>
      <c r="V422" s="227"/>
      <c r="W422" s="285"/>
      <c r="X422" s="264"/>
      <c r="Y422" s="264"/>
      <c r="Z422" s="264"/>
      <c r="AA422" s="267"/>
      <c r="AB422" s="270"/>
      <c r="AC422" s="273"/>
      <c r="AD422" s="276"/>
      <c r="AE422" s="243"/>
      <c r="AF422" s="246"/>
    </row>
    <row r="423" spans="1:32" ht="14.25" customHeight="1" x14ac:dyDescent="0.4">
      <c r="A423" s="291"/>
      <c r="B423" s="292"/>
      <c r="C423" s="252"/>
      <c r="D423" s="252"/>
      <c r="E423" s="252"/>
      <c r="F423" s="252"/>
      <c r="G423" s="252"/>
      <c r="H423" s="252"/>
      <c r="I423" s="252"/>
      <c r="J423" s="261"/>
      <c r="K423" s="288"/>
      <c r="L423" s="227"/>
      <c r="M423" s="227"/>
      <c r="N423" s="227"/>
      <c r="O423" s="227"/>
      <c r="P423" s="227"/>
      <c r="Q423" s="227"/>
      <c r="R423" s="230"/>
      <c r="S423" s="227"/>
      <c r="T423" s="235"/>
      <c r="U423" s="238"/>
      <c r="V423" s="227"/>
      <c r="W423" s="285"/>
      <c r="X423" s="264"/>
      <c r="Y423" s="264"/>
      <c r="Z423" s="264"/>
      <c r="AA423" s="267"/>
      <c r="AB423" s="270"/>
      <c r="AC423" s="273"/>
      <c r="AD423" s="276"/>
      <c r="AE423" s="243"/>
      <c r="AF423" s="246"/>
    </row>
    <row r="424" spans="1:32" ht="14.25" customHeight="1" x14ac:dyDescent="0.4">
      <c r="A424" s="291"/>
      <c r="B424" s="259"/>
      <c r="C424" s="253"/>
      <c r="D424" s="253"/>
      <c r="E424" s="253"/>
      <c r="F424" s="253"/>
      <c r="G424" s="253"/>
      <c r="H424" s="253"/>
      <c r="I424" s="253"/>
      <c r="J424" s="262"/>
      <c r="K424" s="289"/>
      <c r="L424" s="228"/>
      <c r="M424" s="228"/>
      <c r="N424" s="228"/>
      <c r="O424" s="228"/>
      <c r="P424" s="228"/>
      <c r="Q424" s="228"/>
      <c r="R424" s="231"/>
      <c r="S424" s="228"/>
      <c r="T424" s="236"/>
      <c r="U424" s="239"/>
      <c r="V424" s="228"/>
      <c r="W424" s="286"/>
      <c r="X424" s="265"/>
      <c r="Y424" s="265"/>
      <c r="Z424" s="265"/>
      <c r="AA424" s="268"/>
      <c r="AB424" s="271"/>
      <c r="AC424" s="274"/>
      <c r="AD424" s="277"/>
      <c r="AE424" s="244"/>
      <c r="AF424" s="247"/>
    </row>
    <row r="425" spans="1:32" ht="24" x14ac:dyDescent="0.55000000000000004">
      <c r="A425" s="79">
        <v>36</v>
      </c>
      <c r="B425" s="79" t="s">
        <v>143</v>
      </c>
      <c r="C425" s="79">
        <v>2052</v>
      </c>
      <c r="D425" s="79">
        <v>2</v>
      </c>
      <c r="E425" s="144" t="s">
        <v>162</v>
      </c>
      <c r="F425" s="145">
        <v>0</v>
      </c>
      <c r="G425" s="129"/>
      <c r="H425" s="79">
        <v>20</v>
      </c>
      <c r="I425" s="79">
        <v>2500</v>
      </c>
      <c r="J425" s="122">
        <f t="shared" ref="J425:J427" si="135">H425*I425</f>
        <v>50000</v>
      </c>
      <c r="K425" s="79">
        <v>1</v>
      </c>
      <c r="L425" s="79" t="s">
        <v>204</v>
      </c>
      <c r="M425" s="79" t="s">
        <v>146</v>
      </c>
      <c r="N425" s="79" t="s">
        <v>241</v>
      </c>
      <c r="O425" s="79">
        <f t="shared" ref="O425:O426" si="136">H425*4</f>
        <v>80</v>
      </c>
      <c r="P425" s="79">
        <v>100</v>
      </c>
      <c r="Q425" s="79">
        <v>6550</v>
      </c>
      <c r="R425" s="123">
        <f t="shared" ref="R425:R427" si="137">O425*Q425</f>
        <v>524000</v>
      </c>
      <c r="S425" s="79">
        <v>7</v>
      </c>
      <c r="T425" s="79">
        <v>7</v>
      </c>
      <c r="U425" s="123">
        <f t="shared" ref="U425:U427" si="138">R425*T425/100</f>
        <v>36680</v>
      </c>
      <c r="V425" s="123">
        <f t="shared" ref="V425:V427" si="139">R425-U425</f>
        <v>487320</v>
      </c>
      <c r="W425" s="123">
        <f t="shared" ref="W425:W427" si="140">J425+V425</f>
        <v>537320</v>
      </c>
      <c r="X425" s="123">
        <f t="shared" ref="X425:X427" si="141">W425</f>
        <v>537320</v>
      </c>
      <c r="Y425" s="79"/>
      <c r="Z425" s="123">
        <f t="shared" ref="Z425:Z427" si="142">X425</f>
        <v>537320</v>
      </c>
      <c r="AA425" s="124">
        <v>0.01</v>
      </c>
      <c r="AB425" s="149">
        <v>0</v>
      </c>
      <c r="AC425" s="32" t="s">
        <v>260</v>
      </c>
      <c r="AD425" s="126" t="s">
        <v>261</v>
      </c>
      <c r="AE425" s="30"/>
      <c r="AF425" s="127"/>
    </row>
    <row r="426" spans="1:32" ht="24" x14ac:dyDescent="0.55000000000000004">
      <c r="A426" s="79"/>
      <c r="B426" s="79"/>
      <c r="C426" s="79"/>
      <c r="D426" s="79">
        <v>3</v>
      </c>
      <c r="E426" s="144"/>
      <c r="F426" s="145"/>
      <c r="G426" s="129"/>
      <c r="H426" s="79">
        <v>5</v>
      </c>
      <c r="I426" s="79">
        <v>2500</v>
      </c>
      <c r="J426" s="122">
        <f t="shared" si="135"/>
        <v>12500</v>
      </c>
      <c r="K426" s="79">
        <v>2</v>
      </c>
      <c r="L426" s="79" t="s">
        <v>204</v>
      </c>
      <c r="M426" s="79" t="s">
        <v>146</v>
      </c>
      <c r="N426" s="79" t="s">
        <v>241</v>
      </c>
      <c r="O426" s="79">
        <f t="shared" si="136"/>
        <v>20</v>
      </c>
      <c r="P426" s="79">
        <v>100</v>
      </c>
      <c r="Q426" s="79">
        <v>6550</v>
      </c>
      <c r="R426" s="123">
        <f t="shared" si="137"/>
        <v>131000</v>
      </c>
      <c r="S426" s="79">
        <v>7</v>
      </c>
      <c r="T426" s="79">
        <v>7</v>
      </c>
      <c r="U426" s="123">
        <f t="shared" si="138"/>
        <v>9170</v>
      </c>
      <c r="V426" s="123">
        <f t="shared" si="139"/>
        <v>121830</v>
      </c>
      <c r="W426" s="123">
        <f t="shared" si="140"/>
        <v>134330</v>
      </c>
      <c r="X426" s="123">
        <f t="shared" si="141"/>
        <v>134330</v>
      </c>
      <c r="Y426" s="79"/>
      <c r="Z426" s="123">
        <f t="shared" si="142"/>
        <v>134330</v>
      </c>
      <c r="AA426" s="124">
        <v>0.3</v>
      </c>
      <c r="AB426" s="149">
        <v>402.99</v>
      </c>
      <c r="AC426" s="32"/>
      <c r="AD426" s="127"/>
      <c r="AE426" s="30"/>
      <c r="AF426" s="127"/>
    </row>
    <row r="427" spans="1:32" ht="24" x14ac:dyDescent="0.55000000000000004">
      <c r="A427" s="79"/>
      <c r="B427" s="79"/>
      <c r="C427" s="79"/>
      <c r="D427" s="79">
        <v>1</v>
      </c>
      <c r="E427" s="144"/>
      <c r="F427" s="145"/>
      <c r="G427" s="129"/>
      <c r="H427" s="79">
        <v>3</v>
      </c>
      <c r="I427" s="79">
        <v>2500</v>
      </c>
      <c r="J427" s="122">
        <f t="shared" si="135"/>
        <v>7500</v>
      </c>
      <c r="K427" s="79"/>
      <c r="L427" s="79"/>
      <c r="M427" s="79"/>
      <c r="N427" s="79"/>
      <c r="O427" s="79"/>
      <c r="P427" s="79"/>
      <c r="Q427" s="79"/>
      <c r="R427" s="123">
        <f t="shared" si="137"/>
        <v>0</v>
      </c>
      <c r="S427" s="79"/>
      <c r="T427" s="79"/>
      <c r="U427" s="123">
        <f t="shared" si="138"/>
        <v>0</v>
      </c>
      <c r="V427" s="123">
        <f t="shared" si="139"/>
        <v>0</v>
      </c>
      <c r="W427" s="123">
        <f t="shared" si="140"/>
        <v>7500</v>
      </c>
      <c r="X427" s="123">
        <f t="shared" si="141"/>
        <v>7500</v>
      </c>
      <c r="Y427" s="79"/>
      <c r="Z427" s="123">
        <f t="shared" si="142"/>
        <v>7500</v>
      </c>
      <c r="AA427" s="124">
        <v>0.01</v>
      </c>
      <c r="AB427" s="149">
        <v>0</v>
      </c>
      <c r="AC427" s="32"/>
      <c r="AD427" s="127"/>
      <c r="AE427" s="30"/>
      <c r="AF427" s="127"/>
    </row>
    <row r="428" spans="1:32" ht="24" x14ac:dyDescent="0.55000000000000004">
      <c r="A428" s="32"/>
      <c r="B428" s="32"/>
      <c r="C428" s="32"/>
      <c r="D428" s="32"/>
      <c r="E428" s="127"/>
      <c r="F428" s="127"/>
      <c r="G428" s="142"/>
      <c r="H428" s="142"/>
      <c r="I428" s="32"/>
      <c r="J428" s="58"/>
      <c r="K428" s="32"/>
      <c r="L428" s="32"/>
      <c r="M428" s="32"/>
      <c r="N428" s="32"/>
      <c r="O428" s="32"/>
      <c r="P428" s="32"/>
      <c r="Q428" s="32"/>
      <c r="R428" s="50"/>
      <c r="S428" s="32"/>
      <c r="T428" s="32"/>
      <c r="U428" s="50"/>
      <c r="V428" s="50"/>
      <c r="W428" s="50"/>
      <c r="X428" s="50"/>
      <c r="Y428" s="32"/>
      <c r="Z428" s="50"/>
      <c r="AA428" s="38"/>
      <c r="AB428" s="131"/>
      <c r="AC428" s="127"/>
      <c r="AD428" s="127"/>
      <c r="AE428" s="127"/>
      <c r="AF428" s="127"/>
    </row>
    <row r="429" spans="1:32" s="134" customFormat="1" ht="21.75" x14ac:dyDescent="0.5">
      <c r="A429" s="133" t="s">
        <v>490</v>
      </c>
      <c r="Z429" s="135" t="s">
        <v>167</v>
      </c>
      <c r="AA429" s="136"/>
      <c r="AB429" s="137">
        <f>SUM(AB425:AB427)</f>
        <v>402.99</v>
      </c>
    </row>
    <row r="430" spans="1:32" s="134" customFormat="1" ht="21.75" x14ac:dyDescent="0.5">
      <c r="A430" s="133" t="s">
        <v>491</v>
      </c>
      <c r="Z430" s="135" t="s">
        <v>168</v>
      </c>
      <c r="AA430" s="136"/>
      <c r="AB430" s="137">
        <f>AB429*90/100</f>
        <v>362.69099999999997</v>
      </c>
    </row>
    <row r="431" spans="1:32" s="134" customFormat="1" ht="19.5" customHeight="1" x14ac:dyDescent="0.5">
      <c r="A431" s="133" t="s">
        <v>492</v>
      </c>
      <c r="Z431" s="138" t="s">
        <v>169</v>
      </c>
      <c r="AA431" s="139"/>
      <c r="AB431" s="137">
        <f>AB429-AB430</f>
        <v>40.299000000000035</v>
      </c>
    </row>
    <row r="432" spans="1:32" s="134" customFormat="1" ht="21" customHeight="1" x14ac:dyDescent="0.5">
      <c r="A432" s="133" t="s">
        <v>493</v>
      </c>
    </row>
    <row r="433" spans="1:32" s="134" customFormat="1" ht="22.5" customHeight="1" x14ac:dyDescent="0.5">
      <c r="A433" s="133" t="s">
        <v>494</v>
      </c>
    </row>
    <row r="434" spans="1:32" s="134" customFormat="1" ht="22.5" customHeight="1" x14ac:dyDescent="0.5">
      <c r="A434" s="133" t="s">
        <v>495</v>
      </c>
    </row>
    <row r="436" spans="1:32" ht="24" x14ac:dyDescent="0.55000000000000004">
      <c r="A436" s="113" t="s">
        <v>536</v>
      </c>
      <c r="B436" s="114"/>
      <c r="C436" s="114"/>
      <c r="D436" s="114"/>
      <c r="E436" s="114"/>
      <c r="F436" s="114"/>
      <c r="G436" s="114"/>
      <c r="H436" s="114"/>
      <c r="I436" s="114"/>
      <c r="J436" s="114"/>
      <c r="K436" s="114"/>
      <c r="L436" s="114"/>
      <c r="M436" s="114"/>
      <c r="N436" s="114"/>
      <c r="O436" s="114"/>
      <c r="P436" s="114"/>
      <c r="Q436" s="114"/>
      <c r="R436" s="114"/>
      <c r="S436" s="114"/>
      <c r="T436" s="114"/>
      <c r="U436" s="114"/>
      <c r="V436" s="114"/>
      <c r="W436" s="114"/>
      <c r="X436" s="114"/>
      <c r="Y436" s="112"/>
    </row>
    <row r="437" spans="1:32" ht="24" x14ac:dyDescent="0.55000000000000004">
      <c r="A437" s="114"/>
      <c r="B437" s="293" t="s">
        <v>154</v>
      </c>
      <c r="C437" s="293"/>
      <c r="D437" s="293"/>
      <c r="E437" s="293"/>
      <c r="F437" s="293"/>
      <c r="G437" s="293"/>
      <c r="H437" s="293"/>
      <c r="I437" s="293"/>
      <c r="J437" s="293" t="s">
        <v>537</v>
      </c>
      <c r="K437" s="293"/>
      <c r="L437" s="293"/>
      <c r="M437" s="293"/>
      <c r="N437" s="293"/>
      <c r="O437" s="293"/>
      <c r="P437" s="293"/>
      <c r="Q437" s="114"/>
      <c r="R437" s="114"/>
      <c r="S437" s="114"/>
      <c r="T437" s="114"/>
      <c r="U437" s="114"/>
      <c r="V437" s="114"/>
      <c r="W437" s="114"/>
      <c r="X437" s="114"/>
      <c r="Y437" s="112"/>
    </row>
    <row r="438" spans="1:32" ht="24" x14ac:dyDescent="0.55000000000000004">
      <c r="A438" s="114"/>
      <c r="B438" s="115"/>
      <c r="C438" s="115"/>
      <c r="D438" s="115"/>
      <c r="E438" s="115"/>
      <c r="F438" s="115"/>
      <c r="G438" s="115"/>
      <c r="H438" s="115"/>
      <c r="I438" s="115"/>
      <c r="J438" s="116"/>
      <c r="K438" s="116"/>
      <c r="L438" s="114"/>
      <c r="M438" s="114"/>
      <c r="N438" s="114"/>
      <c r="O438" s="114"/>
      <c r="P438" s="114"/>
      <c r="Q438" s="114"/>
      <c r="R438" s="114"/>
      <c r="S438" s="114"/>
      <c r="T438" s="114"/>
      <c r="U438" s="114"/>
      <c r="V438" s="114"/>
      <c r="W438" s="114"/>
      <c r="X438" s="114"/>
      <c r="Y438" s="112"/>
      <c r="AD438" s="111"/>
    </row>
    <row r="439" spans="1:32" ht="19.5" x14ac:dyDescent="0.45">
      <c r="A439" s="117"/>
      <c r="B439" s="118"/>
      <c r="C439" s="118"/>
      <c r="D439" s="118"/>
      <c r="E439" s="118"/>
      <c r="F439" s="118"/>
      <c r="G439" s="118"/>
      <c r="H439" s="118"/>
      <c r="I439" s="118"/>
      <c r="J439" s="119"/>
      <c r="K439" s="281" t="s">
        <v>119</v>
      </c>
      <c r="L439" s="282"/>
      <c r="M439" s="282"/>
      <c r="N439" s="282"/>
      <c r="O439" s="282"/>
      <c r="P439" s="282"/>
      <c r="Q439" s="282"/>
      <c r="R439" s="282"/>
      <c r="S439" s="282"/>
      <c r="T439" s="282"/>
      <c r="U439" s="282"/>
      <c r="V439" s="283"/>
      <c r="W439" s="284" t="s">
        <v>120</v>
      </c>
      <c r="X439" s="263" t="s">
        <v>121</v>
      </c>
      <c r="Y439" s="263" t="s">
        <v>122</v>
      </c>
      <c r="Z439" s="263" t="s">
        <v>123</v>
      </c>
      <c r="AA439" s="266" t="s">
        <v>124</v>
      </c>
      <c r="AB439" s="269" t="s">
        <v>156</v>
      </c>
      <c r="AC439" s="272" t="s">
        <v>125</v>
      </c>
      <c r="AD439" s="275" t="s">
        <v>126</v>
      </c>
      <c r="AE439" s="242" t="s">
        <v>127</v>
      </c>
      <c r="AF439" s="245" t="s">
        <v>128</v>
      </c>
    </row>
    <row r="440" spans="1:32" ht="18.75" x14ac:dyDescent="0.45">
      <c r="A440" s="291" t="s">
        <v>110</v>
      </c>
      <c r="B440" s="256" t="s">
        <v>129</v>
      </c>
      <c r="C440" s="251" t="s">
        <v>130</v>
      </c>
      <c r="D440" s="252" t="s">
        <v>111</v>
      </c>
      <c r="E440" s="254" t="s">
        <v>157</v>
      </c>
      <c r="F440" s="255"/>
      <c r="G440" s="256"/>
      <c r="H440" s="251" t="s">
        <v>131</v>
      </c>
      <c r="I440" s="251" t="s">
        <v>132</v>
      </c>
      <c r="J440" s="260" t="s">
        <v>133</v>
      </c>
      <c r="K440" s="287" t="s">
        <v>110</v>
      </c>
      <c r="L440" s="226" t="s">
        <v>134</v>
      </c>
      <c r="M440" s="226" t="s">
        <v>135</v>
      </c>
      <c r="N440" s="226" t="s">
        <v>111</v>
      </c>
      <c r="O440" s="226" t="s">
        <v>112</v>
      </c>
      <c r="P440" s="226" t="s">
        <v>136</v>
      </c>
      <c r="Q440" s="226" t="s">
        <v>137</v>
      </c>
      <c r="R440" s="229" t="s">
        <v>138</v>
      </c>
      <c r="S440" s="232" t="s">
        <v>113</v>
      </c>
      <c r="T440" s="233"/>
      <c r="U440" s="234"/>
      <c r="V440" s="226" t="s">
        <v>139</v>
      </c>
      <c r="W440" s="285"/>
      <c r="X440" s="264"/>
      <c r="Y440" s="264"/>
      <c r="Z440" s="264"/>
      <c r="AA440" s="267"/>
      <c r="AB440" s="270"/>
      <c r="AC440" s="273"/>
      <c r="AD440" s="276"/>
      <c r="AE440" s="243"/>
      <c r="AF440" s="246"/>
    </row>
    <row r="441" spans="1:32" ht="14.25" customHeight="1" x14ac:dyDescent="0.4">
      <c r="A441" s="291"/>
      <c r="B441" s="292"/>
      <c r="C441" s="252"/>
      <c r="D441" s="252"/>
      <c r="E441" s="257"/>
      <c r="F441" s="258"/>
      <c r="G441" s="259"/>
      <c r="H441" s="252"/>
      <c r="I441" s="252"/>
      <c r="J441" s="261"/>
      <c r="K441" s="288"/>
      <c r="L441" s="227"/>
      <c r="M441" s="227"/>
      <c r="N441" s="227"/>
      <c r="O441" s="227"/>
      <c r="P441" s="227"/>
      <c r="Q441" s="227"/>
      <c r="R441" s="230"/>
      <c r="S441" s="227" t="s">
        <v>140</v>
      </c>
      <c r="T441" s="235" t="s">
        <v>141</v>
      </c>
      <c r="U441" s="237" t="s">
        <v>142</v>
      </c>
      <c r="V441" s="227"/>
      <c r="W441" s="285"/>
      <c r="X441" s="264"/>
      <c r="Y441" s="264"/>
      <c r="Z441" s="264"/>
      <c r="AA441" s="267"/>
      <c r="AB441" s="270"/>
      <c r="AC441" s="273"/>
      <c r="AD441" s="276"/>
      <c r="AE441" s="243"/>
      <c r="AF441" s="246"/>
    </row>
    <row r="442" spans="1:32" ht="14.25" customHeight="1" x14ac:dyDescent="0.4">
      <c r="A442" s="291"/>
      <c r="B442" s="292"/>
      <c r="C442" s="252"/>
      <c r="D442" s="252"/>
      <c r="E442" s="290" t="s">
        <v>114</v>
      </c>
      <c r="F442" s="290" t="s">
        <v>158</v>
      </c>
      <c r="G442" s="290" t="s">
        <v>115</v>
      </c>
      <c r="H442" s="252"/>
      <c r="I442" s="252"/>
      <c r="J442" s="261"/>
      <c r="K442" s="288"/>
      <c r="L442" s="227"/>
      <c r="M442" s="227"/>
      <c r="N442" s="227"/>
      <c r="O442" s="227"/>
      <c r="P442" s="227"/>
      <c r="Q442" s="227"/>
      <c r="R442" s="230"/>
      <c r="S442" s="227"/>
      <c r="T442" s="235"/>
      <c r="U442" s="238"/>
      <c r="V442" s="227"/>
      <c r="W442" s="285"/>
      <c r="X442" s="264"/>
      <c r="Y442" s="264"/>
      <c r="Z442" s="264"/>
      <c r="AA442" s="267"/>
      <c r="AB442" s="270"/>
      <c r="AC442" s="273"/>
      <c r="AD442" s="276"/>
      <c r="AE442" s="243"/>
      <c r="AF442" s="246"/>
    </row>
    <row r="443" spans="1:32" ht="14.25" customHeight="1" x14ac:dyDescent="0.4">
      <c r="A443" s="291"/>
      <c r="B443" s="292"/>
      <c r="C443" s="252"/>
      <c r="D443" s="252"/>
      <c r="E443" s="252"/>
      <c r="F443" s="252"/>
      <c r="G443" s="252"/>
      <c r="H443" s="252"/>
      <c r="I443" s="252"/>
      <c r="J443" s="261"/>
      <c r="K443" s="288"/>
      <c r="L443" s="227"/>
      <c r="M443" s="227"/>
      <c r="N443" s="227"/>
      <c r="O443" s="227"/>
      <c r="P443" s="227"/>
      <c r="Q443" s="227"/>
      <c r="R443" s="230"/>
      <c r="S443" s="227"/>
      <c r="T443" s="235"/>
      <c r="U443" s="238"/>
      <c r="V443" s="227"/>
      <c r="W443" s="285"/>
      <c r="X443" s="264"/>
      <c r="Y443" s="264"/>
      <c r="Z443" s="264"/>
      <c r="AA443" s="267"/>
      <c r="AB443" s="270"/>
      <c r="AC443" s="273"/>
      <c r="AD443" s="276"/>
      <c r="AE443" s="243"/>
      <c r="AF443" s="246"/>
    </row>
    <row r="444" spans="1:32" ht="14.25" customHeight="1" x14ac:dyDescent="0.4">
      <c r="A444" s="291"/>
      <c r="B444" s="259"/>
      <c r="C444" s="253"/>
      <c r="D444" s="253"/>
      <c r="E444" s="253"/>
      <c r="F444" s="253"/>
      <c r="G444" s="253"/>
      <c r="H444" s="253"/>
      <c r="I444" s="253"/>
      <c r="J444" s="262"/>
      <c r="K444" s="289"/>
      <c r="L444" s="228"/>
      <c r="M444" s="228"/>
      <c r="N444" s="228"/>
      <c r="O444" s="228"/>
      <c r="P444" s="228"/>
      <c r="Q444" s="228"/>
      <c r="R444" s="231"/>
      <c r="S444" s="228"/>
      <c r="T444" s="236"/>
      <c r="U444" s="239"/>
      <c r="V444" s="228"/>
      <c r="W444" s="286"/>
      <c r="X444" s="265"/>
      <c r="Y444" s="265"/>
      <c r="Z444" s="265"/>
      <c r="AA444" s="268"/>
      <c r="AB444" s="271"/>
      <c r="AC444" s="274"/>
      <c r="AD444" s="277"/>
      <c r="AE444" s="244"/>
      <c r="AF444" s="247"/>
    </row>
    <row r="445" spans="1:32" ht="24" x14ac:dyDescent="0.55000000000000004">
      <c r="A445" s="79">
        <v>40</v>
      </c>
      <c r="B445" s="79" t="s">
        <v>143</v>
      </c>
      <c r="C445" s="79">
        <v>27674</v>
      </c>
      <c r="D445" s="79">
        <v>2</v>
      </c>
      <c r="E445" s="144" t="s">
        <v>162</v>
      </c>
      <c r="F445" s="145">
        <v>0</v>
      </c>
      <c r="G445" s="129"/>
      <c r="H445" s="79">
        <v>175</v>
      </c>
      <c r="I445" s="79">
        <v>1350</v>
      </c>
      <c r="J445" s="122">
        <f t="shared" ref="J445:J447" si="143">H445*I445</f>
        <v>236250</v>
      </c>
      <c r="K445" s="79">
        <v>1</v>
      </c>
      <c r="L445" s="79" t="s">
        <v>200</v>
      </c>
      <c r="M445" s="79" t="s">
        <v>146</v>
      </c>
      <c r="N445" s="79" t="s">
        <v>241</v>
      </c>
      <c r="O445" s="79">
        <f t="shared" ref="O445:O446" si="144">H445*4</f>
        <v>700</v>
      </c>
      <c r="P445" s="79">
        <v>100</v>
      </c>
      <c r="Q445" s="79">
        <v>6650</v>
      </c>
      <c r="R445" s="123">
        <f t="shared" ref="R445:R447" si="145">O445*Q445</f>
        <v>4655000</v>
      </c>
      <c r="S445" s="79">
        <v>20</v>
      </c>
      <c r="T445" s="79">
        <v>30</v>
      </c>
      <c r="U445" s="123">
        <f t="shared" ref="U445:U447" si="146">R445*T445/100</f>
        <v>1396500</v>
      </c>
      <c r="V445" s="123">
        <f t="shared" ref="V445:V447" si="147">R445-U445</f>
        <v>3258500</v>
      </c>
      <c r="W445" s="123">
        <f t="shared" ref="W445:W447" si="148">J445+V445</f>
        <v>3494750</v>
      </c>
      <c r="X445" s="123">
        <f t="shared" ref="X445:X447" si="149">W445</f>
        <v>3494750</v>
      </c>
      <c r="Y445" s="79"/>
      <c r="Z445" s="123">
        <f t="shared" ref="Z445:Z447" si="150">X445</f>
        <v>3494750</v>
      </c>
      <c r="AA445" s="124">
        <v>0.01</v>
      </c>
      <c r="AB445" s="149">
        <v>0</v>
      </c>
      <c r="AC445" s="32" t="s">
        <v>266</v>
      </c>
      <c r="AD445" s="126" t="s">
        <v>269</v>
      </c>
      <c r="AE445" s="30"/>
      <c r="AF445" s="127"/>
    </row>
    <row r="446" spans="1:32" ht="24" x14ac:dyDescent="0.55000000000000004">
      <c r="A446" s="79"/>
      <c r="B446" s="79"/>
      <c r="C446" s="79"/>
      <c r="D446" s="79">
        <v>3</v>
      </c>
      <c r="E446" s="144"/>
      <c r="F446" s="145"/>
      <c r="G446" s="129"/>
      <c r="H446" s="79">
        <v>30.1</v>
      </c>
      <c r="I446" s="79">
        <v>1350</v>
      </c>
      <c r="J446" s="122">
        <f t="shared" si="143"/>
        <v>40635</v>
      </c>
      <c r="K446" s="79">
        <v>2</v>
      </c>
      <c r="L446" s="79" t="s">
        <v>223</v>
      </c>
      <c r="M446" s="79" t="s">
        <v>146</v>
      </c>
      <c r="N446" s="79" t="s">
        <v>201</v>
      </c>
      <c r="O446" s="79">
        <f t="shared" si="144"/>
        <v>120.4</v>
      </c>
      <c r="P446" s="79">
        <v>100</v>
      </c>
      <c r="Q446" s="79">
        <v>6000</v>
      </c>
      <c r="R446" s="123">
        <f t="shared" si="145"/>
        <v>722400</v>
      </c>
      <c r="S446" s="79">
        <v>20</v>
      </c>
      <c r="T446" s="79">
        <v>30</v>
      </c>
      <c r="U446" s="123">
        <f t="shared" si="146"/>
        <v>216720</v>
      </c>
      <c r="V446" s="123">
        <f t="shared" si="147"/>
        <v>505680</v>
      </c>
      <c r="W446" s="123">
        <f t="shared" si="148"/>
        <v>546315</v>
      </c>
      <c r="X446" s="123">
        <f t="shared" si="149"/>
        <v>546315</v>
      </c>
      <c r="Y446" s="79"/>
      <c r="Z446" s="123">
        <f t="shared" si="150"/>
        <v>546315</v>
      </c>
      <c r="AA446" s="124">
        <v>0.3</v>
      </c>
      <c r="AB446" s="149">
        <v>1638.95</v>
      </c>
      <c r="AC446" s="32"/>
      <c r="AD446" s="127"/>
      <c r="AE446" s="30"/>
      <c r="AF446" s="127"/>
    </row>
    <row r="447" spans="1:32" ht="24" x14ac:dyDescent="0.55000000000000004">
      <c r="A447" s="79"/>
      <c r="B447" s="79"/>
      <c r="C447" s="79"/>
      <c r="D447" s="79">
        <v>1</v>
      </c>
      <c r="E447" s="144"/>
      <c r="F447" s="145"/>
      <c r="G447" s="129"/>
      <c r="H447" s="79">
        <v>1988.9</v>
      </c>
      <c r="I447" s="79">
        <v>1350</v>
      </c>
      <c r="J447" s="122">
        <f t="shared" si="143"/>
        <v>2685015</v>
      </c>
      <c r="K447" s="79"/>
      <c r="L447" s="79"/>
      <c r="M447" s="79"/>
      <c r="N447" s="79"/>
      <c r="O447" s="79"/>
      <c r="P447" s="79"/>
      <c r="Q447" s="79"/>
      <c r="R447" s="123">
        <f t="shared" si="145"/>
        <v>0</v>
      </c>
      <c r="S447" s="79"/>
      <c r="T447" s="79"/>
      <c r="U447" s="123">
        <f t="shared" si="146"/>
        <v>0</v>
      </c>
      <c r="V447" s="123">
        <f t="shared" si="147"/>
        <v>0</v>
      </c>
      <c r="W447" s="123">
        <f t="shared" si="148"/>
        <v>2685015</v>
      </c>
      <c r="X447" s="123">
        <f t="shared" si="149"/>
        <v>2685015</v>
      </c>
      <c r="Y447" s="79"/>
      <c r="Z447" s="123">
        <f t="shared" si="150"/>
        <v>2685015</v>
      </c>
      <c r="AA447" s="124">
        <v>0.01</v>
      </c>
      <c r="AB447" s="149">
        <v>0</v>
      </c>
      <c r="AC447" s="32"/>
      <c r="AD447" s="127"/>
      <c r="AE447" s="30"/>
      <c r="AF447" s="127"/>
    </row>
    <row r="448" spans="1:32" ht="24" x14ac:dyDescent="0.55000000000000004">
      <c r="A448" s="32"/>
      <c r="B448" s="32"/>
      <c r="C448" s="32"/>
      <c r="D448" s="32"/>
      <c r="E448" s="127"/>
      <c r="F448" s="127"/>
      <c r="G448" s="142"/>
      <c r="H448" s="142"/>
      <c r="I448" s="32"/>
      <c r="J448" s="58"/>
      <c r="K448" s="32"/>
      <c r="L448" s="32"/>
      <c r="M448" s="32"/>
      <c r="N448" s="32"/>
      <c r="O448" s="32"/>
      <c r="P448" s="32"/>
      <c r="Q448" s="32"/>
      <c r="R448" s="50"/>
      <c r="S448" s="32"/>
      <c r="T448" s="32"/>
      <c r="U448" s="50"/>
      <c r="V448" s="50"/>
      <c r="W448" s="50"/>
      <c r="X448" s="50"/>
      <c r="Y448" s="32"/>
      <c r="Z448" s="50"/>
      <c r="AA448" s="38"/>
      <c r="AB448" s="131"/>
      <c r="AC448" s="127"/>
      <c r="AD448" s="127"/>
      <c r="AE448" s="127"/>
      <c r="AF448" s="127"/>
    </row>
    <row r="449" spans="1:32" s="134" customFormat="1" ht="21.75" x14ac:dyDescent="0.5">
      <c r="A449" s="133" t="s">
        <v>490</v>
      </c>
      <c r="Z449" s="135" t="s">
        <v>167</v>
      </c>
      <c r="AA449" s="136"/>
      <c r="AB449" s="137">
        <f>SUM(AB445:AB447)</f>
        <v>1638.95</v>
      </c>
    </row>
    <row r="450" spans="1:32" s="134" customFormat="1" ht="21.75" x14ac:dyDescent="0.5">
      <c r="A450" s="133" t="s">
        <v>491</v>
      </c>
      <c r="Z450" s="135" t="s">
        <v>168</v>
      </c>
      <c r="AA450" s="136"/>
      <c r="AB450" s="137">
        <f>AB449*90/100</f>
        <v>1475.0550000000001</v>
      </c>
    </row>
    <row r="451" spans="1:32" s="134" customFormat="1" ht="19.5" customHeight="1" x14ac:dyDescent="0.5">
      <c r="A451" s="133" t="s">
        <v>492</v>
      </c>
      <c r="Z451" s="138" t="s">
        <v>169</v>
      </c>
      <c r="AA451" s="139"/>
      <c r="AB451" s="137">
        <f>AB449-AB450</f>
        <v>163.89499999999998</v>
      </c>
    </row>
    <row r="452" spans="1:32" s="134" customFormat="1" ht="21" customHeight="1" x14ac:dyDescent="0.5">
      <c r="A452" s="133" t="s">
        <v>493</v>
      </c>
    </row>
    <row r="453" spans="1:32" s="134" customFormat="1" ht="22.5" customHeight="1" x14ac:dyDescent="0.5">
      <c r="A453" s="133" t="s">
        <v>494</v>
      </c>
    </row>
    <row r="454" spans="1:32" s="134" customFormat="1" ht="22.5" customHeight="1" x14ac:dyDescent="0.5">
      <c r="A454" s="133" t="s">
        <v>495</v>
      </c>
    </row>
    <row r="456" spans="1:32" ht="24" x14ac:dyDescent="0.55000000000000004">
      <c r="A456" s="113" t="s">
        <v>538</v>
      </c>
      <c r="B456" s="114"/>
      <c r="C456" s="114"/>
      <c r="D456" s="114"/>
      <c r="E456" s="114"/>
      <c r="F456" s="114"/>
      <c r="G456" s="114"/>
      <c r="H456" s="114"/>
      <c r="I456" s="114"/>
      <c r="J456" s="114"/>
      <c r="K456" s="114"/>
      <c r="L456" s="114"/>
      <c r="M456" s="114"/>
      <c r="N456" s="114"/>
      <c r="O456" s="114"/>
      <c r="P456" s="114"/>
      <c r="Q456" s="114"/>
      <c r="R456" s="114"/>
      <c r="S456" s="114"/>
      <c r="T456" s="114"/>
      <c r="U456" s="114"/>
      <c r="V456" s="114"/>
      <c r="W456" s="114"/>
      <c r="X456" s="114"/>
      <c r="Y456" s="112"/>
    </row>
    <row r="457" spans="1:32" ht="24" x14ac:dyDescent="0.55000000000000004">
      <c r="A457" s="114"/>
      <c r="B457" s="293" t="s">
        <v>154</v>
      </c>
      <c r="C457" s="293"/>
      <c r="D457" s="293"/>
      <c r="E457" s="293"/>
      <c r="F457" s="293"/>
      <c r="G457" s="293"/>
      <c r="H457" s="293"/>
      <c r="I457" s="293"/>
      <c r="J457" s="293" t="s">
        <v>539</v>
      </c>
      <c r="K457" s="293"/>
      <c r="L457" s="293"/>
      <c r="M457" s="293"/>
      <c r="N457" s="293"/>
      <c r="O457" s="293"/>
      <c r="P457" s="293"/>
      <c r="Q457" s="114"/>
      <c r="R457" s="114"/>
      <c r="S457" s="114"/>
      <c r="T457" s="114"/>
      <c r="U457" s="114"/>
      <c r="V457" s="114"/>
      <c r="W457" s="114"/>
      <c r="X457" s="114"/>
      <c r="Y457" s="112"/>
    </row>
    <row r="458" spans="1:32" ht="24" x14ac:dyDescent="0.55000000000000004">
      <c r="A458" s="114"/>
      <c r="B458" s="115"/>
      <c r="C458" s="115"/>
      <c r="D458" s="115"/>
      <c r="E458" s="115"/>
      <c r="F458" s="115"/>
      <c r="G458" s="115"/>
      <c r="H458" s="115"/>
      <c r="I458" s="115"/>
      <c r="J458" s="116"/>
      <c r="K458" s="116"/>
      <c r="L458" s="114"/>
      <c r="M458" s="114"/>
      <c r="N458" s="114"/>
      <c r="O458" s="114"/>
      <c r="P458" s="114"/>
      <c r="Q458" s="114"/>
      <c r="R458" s="114"/>
      <c r="S458" s="114"/>
      <c r="T458" s="114"/>
      <c r="U458" s="114"/>
      <c r="V458" s="114"/>
      <c r="W458" s="114"/>
      <c r="X458" s="114"/>
      <c r="Y458" s="112"/>
      <c r="AD458" s="111"/>
    </row>
    <row r="459" spans="1:32" ht="19.5" x14ac:dyDescent="0.45">
      <c r="A459" s="117"/>
      <c r="B459" s="118"/>
      <c r="C459" s="118"/>
      <c r="D459" s="118"/>
      <c r="E459" s="118"/>
      <c r="F459" s="118"/>
      <c r="G459" s="118"/>
      <c r="H459" s="118"/>
      <c r="I459" s="118"/>
      <c r="J459" s="119"/>
      <c r="K459" s="281" t="s">
        <v>119</v>
      </c>
      <c r="L459" s="282"/>
      <c r="M459" s="282"/>
      <c r="N459" s="282"/>
      <c r="O459" s="282"/>
      <c r="P459" s="282"/>
      <c r="Q459" s="282"/>
      <c r="R459" s="282"/>
      <c r="S459" s="282"/>
      <c r="T459" s="282"/>
      <c r="U459" s="282"/>
      <c r="V459" s="283"/>
      <c r="W459" s="284" t="s">
        <v>120</v>
      </c>
      <c r="X459" s="263" t="s">
        <v>121</v>
      </c>
      <c r="Y459" s="263" t="s">
        <v>122</v>
      </c>
      <c r="Z459" s="263" t="s">
        <v>123</v>
      </c>
      <c r="AA459" s="266" t="s">
        <v>124</v>
      </c>
      <c r="AB459" s="269" t="s">
        <v>156</v>
      </c>
      <c r="AC459" s="272" t="s">
        <v>125</v>
      </c>
      <c r="AD459" s="275" t="s">
        <v>126</v>
      </c>
      <c r="AE459" s="242" t="s">
        <v>127</v>
      </c>
      <c r="AF459" s="245" t="s">
        <v>128</v>
      </c>
    </row>
    <row r="460" spans="1:32" ht="18.75" x14ac:dyDescent="0.45">
      <c r="A460" s="291" t="s">
        <v>110</v>
      </c>
      <c r="B460" s="256" t="s">
        <v>129</v>
      </c>
      <c r="C460" s="251" t="s">
        <v>130</v>
      </c>
      <c r="D460" s="252" t="s">
        <v>111</v>
      </c>
      <c r="E460" s="254" t="s">
        <v>157</v>
      </c>
      <c r="F460" s="255"/>
      <c r="G460" s="256"/>
      <c r="H460" s="251" t="s">
        <v>131</v>
      </c>
      <c r="I460" s="251" t="s">
        <v>132</v>
      </c>
      <c r="J460" s="260" t="s">
        <v>133</v>
      </c>
      <c r="K460" s="287" t="s">
        <v>110</v>
      </c>
      <c r="L460" s="226" t="s">
        <v>134</v>
      </c>
      <c r="M460" s="226" t="s">
        <v>135</v>
      </c>
      <c r="N460" s="226" t="s">
        <v>111</v>
      </c>
      <c r="O460" s="226" t="s">
        <v>112</v>
      </c>
      <c r="P460" s="226" t="s">
        <v>136</v>
      </c>
      <c r="Q460" s="226" t="s">
        <v>137</v>
      </c>
      <c r="R460" s="229" t="s">
        <v>138</v>
      </c>
      <c r="S460" s="232" t="s">
        <v>113</v>
      </c>
      <c r="T460" s="233"/>
      <c r="U460" s="234"/>
      <c r="V460" s="226" t="s">
        <v>139</v>
      </c>
      <c r="W460" s="285"/>
      <c r="X460" s="264"/>
      <c r="Y460" s="264"/>
      <c r="Z460" s="264"/>
      <c r="AA460" s="267"/>
      <c r="AB460" s="270"/>
      <c r="AC460" s="273"/>
      <c r="AD460" s="276"/>
      <c r="AE460" s="243"/>
      <c r="AF460" s="246"/>
    </row>
    <row r="461" spans="1:32" ht="14.25" customHeight="1" x14ac:dyDescent="0.4">
      <c r="A461" s="291"/>
      <c r="B461" s="292"/>
      <c r="C461" s="252"/>
      <c r="D461" s="252"/>
      <c r="E461" s="257"/>
      <c r="F461" s="258"/>
      <c r="G461" s="259"/>
      <c r="H461" s="252"/>
      <c r="I461" s="252"/>
      <c r="J461" s="261"/>
      <c r="K461" s="288"/>
      <c r="L461" s="227"/>
      <c r="M461" s="227"/>
      <c r="N461" s="227"/>
      <c r="O461" s="227"/>
      <c r="P461" s="227"/>
      <c r="Q461" s="227"/>
      <c r="R461" s="230"/>
      <c r="S461" s="227" t="s">
        <v>140</v>
      </c>
      <c r="T461" s="235" t="s">
        <v>141</v>
      </c>
      <c r="U461" s="237" t="s">
        <v>142</v>
      </c>
      <c r="V461" s="227"/>
      <c r="W461" s="285"/>
      <c r="X461" s="264"/>
      <c r="Y461" s="264"/>
      <c r="Z461" s="264"/>
      <c r="AA461" s="267"/>
      <c r="AB461" s="270"/>
      <c r="AC461" s="273"/>
      <c r="AD461" s="276"/>
      <c r="AE461" s="243"/>
      <c r="AF461" s="246"/>
    </row>
    <row r="462" spans="1:32" ht="14.25" customHeight="1" x14ac:dyDescent="0.4">
      <c r="A462" s="291"/>
      <c r="B462" s="292"/>
      <c r="C462" s="252"/>
      <c r="D462" s="252"/>
      <c r="E462" s="290" t="s">
        <v>114</v>
      </c>
      <c r="F462" s="290" t="s">
        <v>158</v>
      </c>
      <c r="G462" s="290" t="s">
        <v>115</v>
      </c>
      <c r="H462" s="252"/>
      <c r="I462" s="252"/>
      <c r="J462" s="261"/>
      <c r="K462" s="288"/>
      <c r="L462" s="227"/>
      <c r="M462" s="227"/>
      <c r="N462" s="227"/>
      <c r="O462" s="227"/>
      <c r="P462" s="227"/>
      <c r="Q462" s="227"/>
      <c r="R462" s="230"/>
      <c r="S462" s="227"/>
      <c r="T462" s="235"/>
      <c r="U462" s="238"/>
      <c r="V462" s="227"/>
      <c r="W462" s="285"/>
      <c r="X462" s="264"/>
      <c r="Y462" s="264"/>
      <c r="Z462" s="264"/>
      <c r="AA462" s="267"/>
      <c r="AB462" s="270"/>
      <c r="AC462" s="273"/>
      <c r="AD462" s="276"/>
      <c r="AE462" s="243"/>
      <c r="AF462" s="246"/>
    </row>
    <row r="463" spans="1:32" ht="14.25" customHeight="1" x14ac:dyDescent="0.4">
      <c r="A463" s="291"/>
      <c r="B463" s="292"/>
      <c r="C463" s="252"/>
      <c r="D463" s="252"/>
      <c r="E463" s="252"/>
      <c r="F463" s="252"/>
      <c r="G463" s="252"/>
      <c r="H463" s="252"/>
      <c r="I463" s="252"/>
      <c r="J463" s="261"/>
      <c r="K463" s="288"/>
      <c r="L463" s="227"/>
      <c r="M463" s="227"/>
      <c r="N463" s="227"/>
      <c r="O463" s="227"/>
      <c r="P463" s="227"/>
      <c r="Q463" s="227"/>
      <c r="R463" s="230"/>
      <c r="S463" s="227"/>
      <c r="T463" s="235"/>
      <c r="U463" s="238"/>
      <c r="V463" s="227"/>
      <c r="W463" s="285"/>
      <c r="X463" s="264"/>
      <c r="Y463" s="264"/>
      <c r="Z463" s="264"/>
      <c r="AA463" s="267"/>
      <c r="AB463" s="270"/>
      <c r="AC463" s="273"/>
      <c r="AD463" s="276"/>
      <c r="AE463" s="243"/>
      <c r="AF463" s="246"/>
    </row>
    <row r="464" spans="1:32" ht="14.25" customHeight="1" x14ac:dyDescent="0.4">
      <c r="A464" s="291"/>
      <c r="B464" s="259"/>
      <c r="C464" s="253"/>
      <c r="D464" s="253"/>
      <c r="E464" s="253"/>
      <c r="F464" s="253"/>
      <c r="G464" s="253"/>
      <c r="H464" s="253"/>
      <c r="I464" s="253"/>
      <c r="J464" s="262"/>
      <c r="K464" s="289"/>
      <c r="L464" s="228"/>
      <c r="M464" s="228"/>
      <c r="N464" s="228"/>
      <c r="O464" s="228"/>
      <c r="P464" s="228"/>
      <c r="Q464" s="228"/>
      <c r="R464" s="231"/>
      <c r="S464" s="228"/>
      <c r="T464" s="236"/>
      <c r="U464" s="239"/>
      <c r="V464" s="228"/>
      <c r="W464" s="286"/>
      <c r="X464" s="265"/>
      <c r="Y464" s="265"/>
      <c r="Z464" s="265"/>
      <c r="AA464" s="268"/>
      <c r="AB464" s="271"/>
      <c r="AC464" s="274"/>
      <c r="AD464" s="277"/>
      <c r="AE464" s="244"/>
      <c r="AF464" s="247"/>
    </row>
    <row r="465" spans="1:32" ht="24" x14ac:dyDescent="0.55000000000000004">
      <c r="A465" s="79">
        <v>41</v>
      </c>
      <c r="B465" s="79" t="s">
        <v>143</v>
      </c>
      <c r="C465" s="79">
        <v>22899</v>
      </c>
      <c r="D465" s="79">
        <v>2</v>
      </c>
      <c r="E465" s="144" t="s">
        <v>162</v>
      </c>
      <c r="F465" s="145">
        <v>0</v>
      </c>
      <c r="G465" s="129"/>
      <c r="H465" s="79">
        <v>37.5</v>
      </c>
      <c r="I465" s="79">
        <v>2500</v>
      </c>
      <c r="J465" s="122">
        <f t="shared" ref="J465:J467" si="151">H465*I465</f>
        <v>93750</v>
      </c>
      <c r="K465" s="79">
        <v>1</v>
      </c>
      <c r="L465" s="79" t="s">
        <v>204</v>
      </c>
      <c r="M465" s="79" t="s">
        <v>146</v>
      </c>
      <c r="N465" s="79" t="s">
        <v>241</v>
      </c>
      <c r="O465" s="79">
        <f t="shared" ref="O465:O466" si="152">H465*4</f>
        <v>150</v>
      </c>
      <c r="P465" s="79">
        <v>100</v>
      </c>
      <c r="Q465" s="79">
        <v>6550</v>
      </c>
      <c r="R465" s="123">
        <f t="shared" ref="R465:R467" si="153">O465*Q465</f>
        <v>982500</v>
      </c>
      <c r="S465" s="79">
        <v>13</v>
      </c>
      <c r="T465" s="79">
        <v>16</v>
      </c>
      <c r="U465" s="123">
        <f t="shared" ref="U465:U467" si="154">R465*T465/100</f>
        <v>157200</v>
      </c>
      <c r="V465" s="123">
        <f t="shared" ref="V465:V467" si="155">R465-U465</f>
        <v>825300</v>
      </c>
      <c r="W465" s="123">
        <f t="shared" ref="W465:W467" si="156">J465+V465</f>
        <v>919050</v>
      </c>
      <c r="X465" s="123">
        <f t="shared" ref="X465:X467" si="157">W465</f>
        <v>919050</v>
      </c>
      <c r="Y465" s="140">
        <v>50000000</v>
      </c>
      <c r="Z465" s="123">
        <f t="shared" ref="Z465:Z467" si="158">X465</f>
        <v>919050</v>
      </c>
      <c r="AA465" s="124">
        <v>0.01</v>
      </c>
      <c r="AB465" s="149">
        <v>0</v>
      </c>
      <c r="AC465" s="32" t="s">
        <v>270</v>
      </c>
      <c r="AD465" s="126" t="s">
        <v>271</v>
      </c>
      <c r="AE465" s="30"/>
      <c r="AF465" s="127"/>
    </row>
    <row r="466" spans="1:32" ht="24" x14ac:dyDescent="0.55000000000000004">
      <c r="A466" s="79"/>
      <c r="B466" s="79"/>
      <c r="C466" s="79"/>
      <c r="D466" s="79">
        <v>3</v>
      </c>
      <c r="E466" s="144"/>
      <c r="F466" s="145"/>
      <c r="G466" s="129"/>
      <c r="H466" s="79">
        <v>3.75</v>
      </c>
      <c r="I466" s="79">
        <v>2500</v>
      </c>
      <c r="J466" s="122">
        <f t="shared" si="151"/>
        <v>9375</v>
      </c>
      <c r="K466" s="79">
        <v>2</v>
      </c>
      <c r="L466" s="79" t="s">
        <v>204</v>
      </c>
      <c r="M466" s="79" t="s">
        <v>146</v>
      </c>
      <c r="N466" s="79" t="s">
        <v>201</v>
      </c>
      <c r="O466" s="79">
        <f t="shared" si="152"/>
        <v>15</v>
      </c>
      <c r="P466" s="79">
        <v>100</v>
      </c>
      <c r="Q466" s="79">
        <v>6550</v>
      </c>
      <c r="R466" s="123">
        <f t="shared" si="153"/>
        <v>98250</v>
      </c>
      <c r="S466" s="79">
        <v>13</v>
      </c>
      <c r="T466" s="79">
        <v>16</v>
      </c>
      <c r="U466" s="123">
        <f t="shared" si="154"/>
        <v>15720</v>
      </c>
      <c r="V466" s="123">
        <f t="shared" si="155"/>
        <v>82530</v>
      </c>
      <c r="W466" s="123">
        <f t="shared" si="156"/>
        <v>91905</v>
      </c>
      <c r="X466" s="123">
        <f t="shared" si="157"/>
        <v>91905</v>
      </c>
      <c r="Y466" s="79"/>
      <c r="Z466" s="123">
        <f t="shared" si="158"/>
        <v>91905</v>
      </c>
      <c r="AA466" s="124">
        <v>0.3</v>
      </c>
      <c r="AB466" s="149">
        <v>275.72000000000003</v>
      </c>
      <c r="AC466" s="32"/>
      <c r="AD466" s="127"/>
      <c r="AE466" s="30"/>
      <c r="AF466" s="127"/>
    </row>
    <row r="467" spans="1:32" ht="24" x14ac:dyDescent="0.55000000000000004">
      <c r="A467" s="79"/>
      <c r="B467" s="79"/>
      <c r="C467" s="79"/>
      <c r="D467" s="79">
        <v>1</v>
      </c>
      <c r="E467" s="144"/>
      <c r="F467" s="145"/>
      <c r="G467" s="129"/>
      <c r="H467" s="79">
        <v>19.75</v>
      </c>
      <c r="I467" s="79">
        <v>2500</v>
      </c>
      <c r="J467" s="122">
        <f t="shared" si="151"/>
        <v>49375</v>
      </c>
      <c r="K467" s="79"/>
      <c r="L467" s="79"/>
      <c r="M467" s="79"/>
      <c r="N467" s="79"/>
      <c r="O467" s="79"/>
      <c r="P467" s="79"/>
      <c r="Q467" s="79"/>
      <c r="R467" s="123">
        <f t="shared" si="153"/>
        <v>0</v>
      </c>
      <c r="S467" s="79"/>
      <c r="T467" s="79"/>
      <c r="U467" s="123">
        <f t="shared" si="154"/>
        <v>0</v>
      </c>
      <c r="V467" s="123">
        <f t="shared" si="155"/>
        <v>0</v>
      </c>
      <c r="W467" s="123">
        <f t="shared" si="156"/>
        <v>49375</v>
      </c>
      <c r="X467" s="123">
        <f t="shared" si="157"/>
        <v>49375</v>
      </c>
      <c r="Y467" s="79"/>
      <c r="Z467" s="123">
        <f t="shared" si="158"/>
        <v>49375</v>
      </c>
      <c r="AA467" s="124">
        <v>0.01</v>
      </c>
      <c r="AB467" s="149">
        <v>0</v>
      </c>
      <c r="AC467" s="32"/>
      <c r="AD467" s="127"/>
      <c r="AE467" s="30"/>
      <c r="AF467" s="127"/>
    </row>
    <row r="468" spans="1:32" ht="24" x14ac:dyDescent="0.55000000000000004">
      <c r="A468" s="32"/>
      <c r="B468" s="32"/>
      <c r="C468" s="32"/>
      <c r="D468" s="32"/>
      <c r="E468" s="127"/>
      <c r="F468" s="127"/>
      <c r="G468" s="142"/>
      <c r="H468" s="142"/>
      <c r="I468" s="32"/>
      <c r="J468" s="58"/>
      <c r="K468" s="32"/>
      <c r="L468" s="32"/>
      <c r="M468" s="32"/>
      <c r="N468" s="32"/>
      <c r="O468" s="32"/>
      <c r="P468" s="32"/>
      <c r="Q468" s="32"/>
      <c r="R468" s="50"/>
      <c r="S468" s="32"/>
      <c r="T468" s="32"/>
      <c r="U468" s="50"/>
      <c r="V468" s="50"/>
      <c r="W468" s="50"/>
      <c r="X468" s="50"/>
      <c r="Y468" s="32"/>
      <c r="Z468" s="50"/>
      <c r="AA468" s="38"/>
      <c r="AB468" s="131"/>
      <c r="AC468" s="127"/>
      <c r="AD468" s="127"/>
      <c r="AE468" s="127"/>
      <c r="AF468" s="127"/>
    </row>
    <row r="469" spans="1:32" s="134" customFormat="1" ht="21.75" x14ac:dyDescent="0.5">
      <c r="A469" s="133" t="s">
        <v>490</v>
      </c>
      <c r="Z469" s="135" t="s">
        <v>167</v>
      </c>
      <c r="AA469" s="136"/>
      <c r="AB469" s="137">
        <f>SUM(AB465:AB467)</f>
        <v>275.72000000000003</v>
      </c>
    </row>
    <row r="470" spans="1:32" s="134" customFormat="1" ht="21.75" x14ac:dyDescent="0.5">
      <c r="A470" s="133" t="s">
        <v>491</v>
      </c>
      <c r="Z470" s="135" t="s">
        <v>168</v>
      </c>
      <c r="AA470" s="136"/>
      <c r="AB470" s="137">
        <f>AB469*90/100</f>
        <v>248.14800000000002</v>
      </c>
    </row>
    <row r="471" spans="1:32" s="134" customFormat="1" ht="19.5" customHeight="1" x14ac:dyDescent="0.5">
      <c r="A471" s="133" t="s">
        <v>492</v>
      </c>
      <c r="Z471" s="138" t="s">
        <v>169</v>
      </c>
      <c r="AA471" s="139"/>
      <c r="AB471" s="137">
        <f>AB469-AB470</f>
        <v>27.572000000000003</v>
      </c>
    </row>
    <row r="472" spans="1:32" s="134" customFormat="1" ht="21" customHeight="1" x14ac:dyDescent="0.5">
      <c r="A472" s="133" t="s">
        <v>493</v>
      </c>
    </row>
    <row r="473" spans="1:32" s="134" customFormat="1" ht="22.5" customHeight="1" x14ac:dyDescent="0.5">
      <c r="A473" s="133" t="s">
        <v>494</v>
      </c>
    </row>
    <row r="474" spans="1:32" s="134" customFormat="1" ht="22.5" customHeight="1" x14ac:dyDescent="0.5">
      <c r="A474" s="133" t="s">
        <v>495</v>
      </c>
    </row>
    <row r="476" spans="1:32" ht="24" x14ac:dyDescent="0.55000000000000004">
      <c r="A476" s="113" t="s">
        <v>540</v>
      </c>
      <c r="B476" s="114"/>
      <c r="C476" s="114"/>
      <c r="D476" s="114"/>
      <c r="E476" s="114"/>
      <c r="F476" s="114"/>
      <c r="G476" s="114"/>
      <c r="H476" s="114"/>
      <c r="I476" s="114"/>
      <c r="J476" s="114"/>
      <c r="K476" s="114"/>
      <c r="L476" s="114"/>
      <c r="M476" s="114"/>
      <c r="N476" s="114"/>
      <c r="O476" s="114"/>
      <c r="P476" s="114"/>
      <c r="Q476" s="114"/>
      <c r="R476" s="114"/>
      <c r="S476" s="114"/>
      <c r="T476" s="114"/>
      <c r="U476" s="114"/>
      <c r="V476" s="114"/>
      <c r="W476" s="114"/>
      <c r="X476" s="114"/>
      <c r="Y476" s="112"/>
    </row>
    <row r="477" spans="1:32" ht="24" x14ac:dyDescent="0.55000000000000004">
      <c r="A477" s="114"/>
      <c r="B477" s="293" t="s">
        <v>154</v>
      </c>
      <c r="C477" s="293"/>
      <c r="D477" s="293"/>
      <c r="E477" s="293"/>
      <c r="F477" s="293"/>
      <c r="G477" s="293"/>
      <c r="H477" s="293"/>
      <c r="I477" s="293"/>
      <c r="J477" s="293" t="s">
        <v>541</v>
      </c>
      <c r="K477" s="293"/>
      <c r="L477" s="293"/>
      <c r="M477" s="293"/>
      <c r="N477" s="293"/>
      <c r="O477" s="293"/>
      <c r="P477" s="293"/>
      <c r="Q477" s="114"/>
      <c r="R477" s="114"/>
      <c r="S477" s="114"/>
      <c r="T477" s="114"/>
      <c r="U477" s="114"/>
      <c r="V477" s="114"/>
      <c r="W477" s="114"/>
      <c r="X477" s="114"/>
      <c r="Y477" s="112"/>
    </row>
    <row r="478" spans="1:32" ht="24" x14ac:dyDescent="0.55000000000000004">
      <c r="A478" s="114"/>
      <c r="B478" s="115"/>
      <c r="C478" s="115"/>
      <c r="D478" s="115"/>
      <c r="E478" s="115"/>
      <c r="F478" s="115"/>
      <c r="G478" s="115"/>
      <c r="H478" s="115"/>
      <c r="I478" s="115"/>
      <c r="J478" s="116"/>
      <c r="K478" s="116"/>
      <c r="L478" s="114"/>
      <c r="M478" s="114"/>
      <c r="N478" s="114"/>
      <c r="O478" s="114"/>
      <c r="P478" s="114"/>
      <c r="Q478" s="114"/>
      <c r="R478" s="114"/>
      <c r="S478" s="114"/>
      <c r="T478" s="114"/>
      <c r="U478" s="114"/>
      <c r="V478" s="114"/>
      <c r="W478" s="114"/>
      <c r="X478" s="114"/>
      <c r="Y478" s="112"/>
      <c r="AD478" s="111"/>
    </row>
    <row r="479" spans="1:32" ht="19.5" x14ac:dyDescent="0.45">
      <c r="A479" s="117"/>
      <c r="B479" s="118"/>
      <c r="C479" s="118"/>
      <c r="D479" s="118"/>
      <c r="E479" s="118"/>
      <c r="F479" s="118"/>
      <c r="G479" s="118"/>
      <c r="H479" s="118"/>
      <c r="I479" s="118"/>
      <c r="J479" s="119"/>
      <c r="K479" s="281" t="s">
        <v>119</v>
      </c>
      <c r="L479" s="282"/>
      <c r="M479" s="282"/>
      <c r="N479" s="282"/>
      <c r="O479" s="282"/>
      <c r="P479" s="282"/>
      <c r="Q479" s="282"/>
      <c r="R479" s="282"/>
      <c r="S479" s="282"/>
      <c r="T479" s="282"/>
      <c r="U479" s="282"/>
      <c r="V479" s="283"/>
      <c r="W479" s="284" t="s">
        <v>120</v>
      </c>
      <c r="X479" s="263" t="s">
        <v>121</v>
      </c>
      <c r="Y479" s="263" t="s">
        <v>122</v>
      </c>
      <c r="Z479" s="263" t="s">
        <v>123</v>
      </c>
      <c r="AA479" s="266" t="s">
        <v>124</v>
      </c>
      <c r="AB479" s="269" t="s">
        <v>156</v>
      </c>
      <c r="AC479" s="272" t="s">
        <v>125</v>
      </c>
      <c r="AD479" s="275" t="s">
        <v>126</v>
      </c>
      <c r="AE479" s="242" t="s">
        <v>127</v>
      </c>
      <c r="AF479" s="245" t="s">
        <v>128</v>
      </c>
    </row>
    <row r="480" spans="1:32" ht="18.75" x14ac:dyDescent="0.45">
      <c r="A480" s="291" t="s">
        <v>110</v>
      </c>
      <c r="B480" s="256" t="s">
        <v>129</v>
      </c>
      <c r="C480" s="251" t="s">
        <v>130</v>
      </c>
      <c r="D480" s="252" t="s">
        <v>111</v>
      </c>
      <c r="E480" s="254" t="s">
        <v>157</v>
      </c>
      <c r="F480" s="255"/>
      <c r="G480" s="256"/>
      <c r="H480" s="251" t="s">
        <v>131</v>
      </c>
      <c r="I480" s="251" t="s">
        <v>132</v>
      </c>
      <c r="J480" s="260" t="s">
        <v>133</v>
      </c>
      <c r="K480" s="287" t="s">
        <v>110</v>
      </c>
      <c r="L480" s="226" t="s">
        <v>134</v>
      </c>
      <c r="M480" s="226" t="s">
        <v>135</v>
      </c>
      <c r="N480" s="226" t="s">
        <v>111</v>
      </c>
      <c r="O480" s="226" t="s">
        <v>112</v>
      </c>
      <c r="P480" s="226" t="s">
        <v>136</v>
      </c>
      <c r="Q480" s="226" t="s">
        <v>137</v>
      </c>
      <c r="R480" s="229" t="s">
        <v>138</v>
      </c>
      <c r="S480" s="232" t="s">
        <v>113</v>
      </c>
      <c r="T480" s="233"/>
      <c r="U480" s="234"/>
      <c r="V480" s="226" t="s">
        <v>139</v>
      </c>
      <c r="W480" s="285"/>
      <c r="X480" s="264"/>
      <c r="Y480" s="264"/>
      <c r="Z480" s="264"/>
      <c r="AA480" s="267"/>
      <c r="AB480" s="270"/>
      <c r="AC480" s="273"/>
      <c r="AD480" s="276"/>
      <c r="AE480" s="243"/>
      <c r="AF480" s="246"/>
    </row>
    <row r="481" spans="1:32" ht="14.25" customHeight="1" x14ac:dyDescent="0.4">
      <c r="A481" s="291"/>
      <c r="B481" s="292"/>
      <c r="C481" s="252"/>
      <c r="D481" s="252"/>
      <c r="E481" s="257"/>
      <c r="F481" s="258"/>
      <c r="G481" s="259"/>
      <c r="H481" s="252"/>
      <c r="I481" s="252"/>
      <c r="J481" s="261"/>
      <c r="K481" s="288"/>
      <c r="L481" s="227"/>
      <c r="M481" s="227"/>
      <c r="N481" s="227"/>
      <c r="O481" s="227"/>
      <c r="P481" s="227"/>
      <c r="Q481" s="227"/>
      <c r="R481" s="230"/>
      <c r="S481" s="227" t="s">
        <v>140</v>
      </c>
      <c r="T481" s="235" t="s">
        <v>141</v>
      </c>
      <c r="U481" s="237" t="s">
        <v>142</v>
      </c>
      <c r="V481" s="227"/>
      <c r="W481" s="285"/>
      <c r="X481" s="264"/>
      <c r="Y481" s="264"/>
      <c r="Z481" s="264"/>
      <c r="AA481" s="267"/>
      <c r="AB481" s="270"/>
      <c r="AC481" s="273"/>
      <c r="AD481" s="276"/>
      <c r="AE481" s="243"/>
      <c r="AF481" s="246"/>
    </row>
    <row r="482" spans="1:32" ht="14.25" customHeight="1" x14ac:dyDescent="0.4">
      <c r="A482" s="291"/>
      <c r="B482" s="292"/>
      <c r="C482" s="252"/>
      <c r="D482" s="252"/>
      <c r="E482" s="290" t="s">
        <v>114</v>
      </c>
      <c r="F482" s="290" t="s">
        <v>158</v>
      </c>
      <c r="G482" s="290" t="s">
        <v>115</v>
      </c>
      <c r="H482" s="252"/>
      <c r="I482" s="252"/>
      <c r="J482" s="261"/>
      <c r="K482" s="288"/>
      <c r="L482" s="227"/>
      <c r="M482" s="227"/>
      <c r="N482" s="227"/>
      <c r="O482" s="227"/>
      <c r="P482" s="227"/>
      <c r="Q482" s="227"/>
      <c r="R482" s="230"/>
      <c r="S482" s="227"/>
      <c r="T482" s="235"/>
      <c r="U482" s="238"/>
      <c r="V482" s="227"/>
      <c r="W482" s="285"/>
      <c r="X482" s="264"/>
      <c r="Y482" s="264"/>
      <c r="Z482" s="264"/>
      <c r="AA482" s="267"/>
      <c r="AB482" s="270"/>
      <c r="AC482" s="273"/>
      <c r="AD482" s="276"/>
      <c r="AE482" s="243"/>
      <c r="AF482" s="246"/>
    </row>
    <row r="483" spans="1:32" ht="14.25" customHeight="1" x14ac:dyDescent="0.4">
      <c r="A483" s="291"/>
      <c r="B483" s="292"/>
      <c r="C483" s="252"/>
      <c r="D483" s="252"/>
      <c r="E483" s="252"/>
      <c r="F483" s="252"/>
      <c r="G483" s="252"/>
      <c r="H483" s="252"/>
      <c r="I483" s="252"/>
      <c r="J483" s="261"/>
      <c r="K483" s="288"/>
      <c r="L483" s="227"/>
      <c r="M483" s="227"/>
      <c r="N483" s="227"/>
      <c r="O483" s="227"/>
      <c r="P483" s="227"/>
      <c r="Q483" s="227"/>
      <c r="R483" s="230"/>
      <c r="S483" s="227"/>
      <c r="T483" s="235"/>
      <c r="U483" s="238"/>
      <c r="V483" s="227"/>
      <c r="W483" s="285"/>
      <c r="X483" s="264"/>
      <c r="Y483" s="264"/>
      <c r="Z483" s="264"/>
      <c r="AA483" s="267"/>
      <c r="AB483" s="270"/>
      <c r="AC483" s="273"/>
      <c r="AD483" s="276"/>
      <c r="AE483" s="243"/>
      <c r="AF483" s="246"/>
    </row>
    <row r="484" spans="1:32" ht="14.25" customHeight="1" x14ac:dyDescent="0.4">
      <c r="A484" s="291"/>
      <c r="B484" s="259"/>
      <c r="C484" s="253"/>
      <c r="D484" s="253"/>
      <c r="E484" s="253"/>
      <c r="F484" s="253"/>
      <c r="G484" s="253"/>
      <c r="H484" s="253"/>
      <c r="I484" s="253"/>
      <c r="J484" s="262"/>
      <c r="K484" s="289"/>
      <c r="L484" s="228"/>
      <c r="M484" s="228"/>
      <c r="N484" s="228"/>
      <c r="O484" s="228"/>
      <c r="P484" s="228"/>
      <c r="Q484" s="228"/>
      <c r="R484" s="231"/>
      <c r="S484" s="228"/>
      <c r="T484" s="236"/>
      <c r="U484" s="239"/>
      <c r="V484" s="228"/>
      <c r="W484" s="286"/>
      <c r="X484" s="265"/>
      <c r="Y484" s="265"/>
      <c r="Z484" s="265"/>
      <c r="AA484" s="268"/>
      <c r="AB484" s="271"/>
      <c r="AC484" s="274"/>
      <c r="AD484" s="277"/>
      <c r="AE484" s="244"/>
      <c r="AF484" s="247"/>
    </row>
    <row r="485" spans="1:32" ht="24" x14ac:dyDescent="0.55000000000000004">
      <c r="A485" s="79">
        <v>158</v>
      </c>
      <c r="B485" s="79" t="s">
        <v>143</v>
      </c>
      <c r="C485" s="79">
        <v>8052</v>
      </c>
      <c r="D485" s="79">
        <v>3</v>
      </c>
      <c r="E485" s="144" t="s">
        <v>162</v>
      </c>
      <c r="F485" s="145">
        <v>0</v>
      </c>
      <c r="G485" s="129"/>
      <c r="H485" s="79">
        <v>20</v>
      </c>
      <c r="I485" s="79">
        <v>2500</v>
      </c>
      <c r="J485" s="122">
        <f t="shared" ref="J485:J490" si="159">H485*I485</f>
        <v>50000</v>
      </c>
      <c r="K485" s="79">
        <v>1</v>
      </c>
      <c r="L485" s="79" t="s">
        <v>381</v>
      </c>
      <c r="M485" s="79" t="s">
        <v>146</v>
      </c>
      <c r="N485" s="79" t="s">
        <v>201</v>
      </c>
      <c r="O485" s="79">
        <f t="shared" ref="O485:O489" si="160">H485*4</f>
        <v>80</v>
      </c>
      <c r="P485" s="79">
        <v>100</v>
      </c>
      <c r="Q485" s="79">
        <v>5350</v>
      </c>
      <c r="R485" s="123">
        <f t="shared" ref="R485:R490" si="161">O485*Q485</f>
        <v>428000</v>
      </c>
      <c r="S485" s="79">
        <v>16</v>
      </c>
      <c r="T485" s="79">
        <v>22</v>
      </c>
      <c r="U485" s="123">
        <f t="shared" ref="U485:U490" si="162">R485*T485/100</f>
        <v>94160</v>
      </c>
      <c r="V485" s="123">
        <f t="shared" ref="V485:V490" si="163">R485-U485</f>
        <v>333840</v>
      </c>
      <c r="W485" s="123">
        <f t="shared" ref="W485:W490" si="164">J485+V485</f>
        <v>383840</v>
      </c>
      <c r="X485" s="123">
        <f t="shared" ref="X485:X490" si="165">W485</f>
        <v>383840</v>
      </c>
      <c r="Y485" s="79"/>
      <c r="Z485" s="123">
        <f t="shared" ref="Z485:Z490" si="166">X485</f>
        <v>383840</v>
      </c>
      <c r="AA485" s="124">
        <v>0.3</v>
      </c>
      <c r="AB485" s="149">
        <v>1151.52</v>
      </c>
      <c r="AC485" s="32" t="s">
        <v>476</v>
      </c>
      <c r="AD485" s="126" t="s">
        <v>477</v>
      </c>
      <c r="AE485" s="30"/>
      <c r="AF485" s="127"/>
    </row>
    <row r="486" spans="1:32" ht="24" x14ac:dyDescent="0.55000000000000004">
      <c r="A486" s="79"/>
      <c r="B486" s="79"/>
      <c r="C486" s="79"/>
      <c r="D486" s="79">
        <v>3</v>
      </c>
      <c r="E486" s="144"/>
      <c r="F486" s="145"/>
      <c r="G486" s="129"/>
      <c r="H486" s="79">
        <v>10</v>
      </c>
      <c r="I486" s="79">
        <v>2500</v>
      </c>
      <c r="J486" s="122">
        <f t="shared" si="159"/>
        <v>25000</v>
      </c>
      <c r="K486" s="79">
        <v>2</v>
      </c>
      <c r="L486" s="79" t="s">
        <v>225</v>
      </c>
      <c r="M486" s="79" t="s">
        <v>146</v>
      </c>
      <c r="N486" s="79" t="s">
        <v>464</v>
      </c>
      <c r="O486" s="79">
        <f t="shared" si="160"/>
        <v>40</v>
      </c>
      <c r="P486" s="79">
        <v>100</v>
      </c>
      <c r="Q486" s="79">
        <v>8900</v>
      </c>
      <c r="R486" s="123">
        <f t="shared" si="161"/>
        <v>356000</v>
      </c>
      <c r="S486" s="79">
        <v>16</v>
      </c>
      <c r="T486" s="79">
        <v>22</v>
      </c>
      <c r="U486" s="123">
        <f t="shared" si="162"/>
        <v>78320</v>
      </c>
      <c r="V486" s="123">
        <f t="shared" si="163"/>
        <v>277680</v>
      </c>
      <c r="W486" s="123">
        <f t="shared" si="164"/>
        <v>302680</v>
      </c>
      <c r="X486" s="123">
        <f t="shared" si="165"/>
        <v>302680</v>
      </c>
      <c r="Y486" s="79"/>
      <c r="Z486" s="123">
        <f t="shared" si="166"/>
        <v>302680</v>
      </c>
      <c r="AA486" s="124">
        <v>0.3</v>
      </c>
      <c r="AB486" s="149">
        <v>908.04</v>
      </c>
      <c r="AC486" s="32"/>
      <c r="AD486" s="127"/>
      <c r="AE486" s="30"/>
      <c r="AF486" s="127"/>
    </row>
    <row r="487" spans="1:32" ht="24" x14ac:dyDescent="0.55000000000000004">
      <c r="A487" s="79"/>
      <c r="B487" s="79"/>
      <c r="C487" s="79"/>
      <c r="D487" s="79">
        <v>3</v>
      </c>
      <c r="E487" s="144"/>
      <c r="F487" s="145"/>
      <c r="G487" s="129"/>
      <c r="H487" s="79">
        <v>17.5</v>
      </c>
      <c r="I487" s="79">
        <v>2500</v>
      </c>
      <c r="J487" s="122">
        <f t="shared" si="159"/>
        <v>43750</v>
      </c>
      <c r="K487" s="79">
        <v>3</v>
      </c>
      <c r="L487" s="79" t="s">
        <v>437</v>
      </c>
      <c r="M487" s="79" t="s">
        <v>146</v>
      </c>
      <c r="N487" s="79" t="s">
        <v>464</v>
      </c>
      <c r="O487" s="79">
        <f t="shared" si="160"/>
        <v>70</v>
      </c>
      <c r="P487" s="79">
        <v>100</v>
      </c>
      <c r="Q487" s="79">
        <v>5500</v>
      </c>
      <c r="R487" s="123">
        <f t="shared" si="161"/>
        <v>385000</v>
      </c>
      <c r="S487" s="79">
        <v>10</v>
      </c>
      <c r="T487" s="79">
        <v>10</v>
      </c>
      <c r="U487" s="123">
        <f t="shared" si="162"/>
        <v>38500</v>
      </c>
      <c r="V487" s="123">
        <f t="shared" si="163"/>
        <v>346500</v>
      </c>
      <c r="W487" s="123">
        <f t="shared" si="164"/>
        <v>390250</v>
      </c>
      <c r="X487" s="123">
        <f t="shared" si="165"/>
        <v>390250</v>
      </c>
      <c r="Y487" s="79"/>
      <c r="Z487" s="123">
        <f t="shared" si="166"/>
        <v>390250</v>
      </c>
      <c r="AA487" s="124">
        <v>0.3</v>
      </c>
      <c r="AB487" s="149">
        <v>1170.75</v>
      </c>
      <c r="AC487" s="32"/>
      <c r="AD487" s="127"/>
      <c r="AE487" s="30"/>
      <c r="AF487" s="127"/>
    </row>
    <row r="488" spans="1:32" ht="24" x14ac:dyDescent="0.55000000000000004">
      <c r="A488" s="79"/>
      <c r="B488" s="79"/>
      <c r="C488" s="79"/>
      <c r="D488" s="79">
        <v>3</v>
      </c>
      <c r="E488" s="144"/>
      <c r="F488" s="145"/>
      <c r="G488" s="129"/>
      <c r="H488" s="79">
        <v>12</v>
      </c>
      <c r="I488" s="79">
        <v>2500</v>
      </c>
      <c r="J488" s="122">
        <f t="shared" si="159"/>
        <v>30000</v>
      </c>
      <c r="K488" s="79">
        <v>4</v>
      </c>
      <c r="L488" s="79" t="s">
        <v>204</v>
      </c>
      <c r="M488" s="79" t="s">
        <v>146</v>
      </c>
      <c r="N488" s="79"/>
      <c r="O488" s="79">
        <f t="shared" si="160"/>
        <v>48</v>
      </c>
      <c r="P488" s="79">
        <v>100</v>
      </c>
      <c r="Q488" s="79">
        <v>6550</v>
      </c>
      <c r="R488" s="123">
        <f t="shared" si="161"/>
        <v>314400</v>
      </c>
      <c r="S488" s="79">
        <v>10</v>
      </c>
      <c r="T488" s="79">
        <v>10</v>
      </c>
      <c r="U488" s="123">
        <f t="shared" si="162"/>
        <v>31440</v>
      </c>
      <c r="V488" s="123">
        <f t="shared" si="163"/>
        <v>282960</v>
      </c>
      <c r="W488" s="123">
        <f t="shared" si="164"/>
        <v>312960</v>
      </c>
      <c r="X488" s="123">
        <f t="shared" si="165"/>
        <v>312960</v>
      </c>
      <c r="Y488" s="79"/>
      <c r="Z488" s="123">
        <f t="shared" si="166"/>
        <v>312960</v>
      </c>
      <c r="AA488" s="124">
        <v>0.3</v>
      </c>
      <c r="AB488" s="149">
        <v>938.88</v>
      </c>
      <c r="AC488" s="32"/>
      <c r="AD488" s="127"/>
      <c r="AE488" s="30"/>
      <c r="AF488" s="127"/>
    </row>
    <row r="489" spans="1:32" ht="24" x14ac:dyDescent="0.55000000000000004">
      <c r="A489" s="79"/>
      <c r="B489" s="79"/>
      <c r="C489" s="79"/>
      <c r="D489" s="79">
        <v>2</v>
      </c>
      <c r="E489" s="144"/>
      <c r="F489" s="145"/>
      <c r="G489" s="129"/>
      <c r="H489" s="79">
        <v>10</v>
      </c>
      <c r="I489" s="79">
        <v>2500</v>
      </c>
      <c r="J489" s="122">
        <f t="shared" si="159"/>
        <v>25000</v>
      </c>
      <c r="K489" s="79">
        <v>5</v>
      </c>
      <c r="L489" s="79" t="s">
        <v>204</v>
      </c>
      <c r="M489" s="79" t="s">
        <v>146</v>
      </c>
      <c r="N489" s="79" t="s">
        <v>241</v>
      </c>
      <c r="O489" s="79">
        <f t="shared" si="160"/>
        <v>40</v>
      </c>
      <c r="P489" s="79">
        <v>100</v>
      </c>
      <c r="Q489" s="79">
        <v>6550</v>
      </c>
      <c r="R489" s="123">
        <f t="shared" si="161"/>
        <v>262000</v>
      </c>
      <c r="S489" s="79">
        <v>10</v>
      </c>
      <c r="T489" s="79">
        <v>10</v>
      </c>
      <c r="U489" s="123">
        <f t="shared" si="162"/>
        <v>26200</v>
      </c>
      <c r="V489" s="123">
        <f t="shared" si="163"/>
        <v>235800</v>
      </c>
      <c r="W489" s="123">
        <f t="shared" si="164"/>
        <v>260800</v>
      </c>
      <c r="X489" s="123">
        <f t="shared" si="165"/>
        <v>260800</v>
      </c>
      <c r="Y489" s="79"/>
      <c r="Z489" s="123">
        <f t="shared" si="166"/>
        <v>260800</v>
      </c>
      <c r="AA489" s="124">
        <v>0.01</v>
      </c>
      <c r="AB489" s="149"/>
      <c r="AC489" s="32"/>
      <c r="AD489" s="127"/>
      <c r="AE489" s="30"/>
      <c r="AF489" s="127"/>
    </row>
    <row r="490" spans="1:32" ht="24" x14ac:dyDescent="0.55000000000000004">
      <c r="A490" s="79"/>
      <c r="B490" s="79"/>
      <c r="C490" s="79"/>
      <c r="D490" s="79">
        <v>3</v>
      </c>
      <c r="E490" s="144"/>
      <c r="F490" s="145"/>
      <c r="G490" s="129"/>
      <c r="H490" s="79">
        <v>309.5</v>
      </c>
      <c r="I490" s="79">
        <v>2500</v>
      </c>
      <c r="J490" s="122">
        <f t="shared" si="159"/>
        <v>773750</v>
      </c>
      <c r="K490" s="79"/>
      <c r="L490" s="79"/>
      <c r="M490" s="79"/>
      <c r="N490" s="79"/>
      <c r="O490" s="79"/>
      <c r="P490" s="79"/>
      <c r="Q490" s="79"/>
      <c r="R490" s="123">
        <f t="shared" si="161"/>
        <v>0</v>
      </c>
      <c r="S490" s="79"/>
      <c r="T490" s="79"/>
      <c r="U490" s="123">
        <f t="shared" si="162"/>
        <v>0</v>
      </c>
      <c r="V490" s="123">
        <f t="shared" si="163"/>
        <v>0</v>
      </c>
      <c r="W490" s="123">
        <f t="shared" si="164"/>
        <v>773750</v>
      </c>
      <c r="X490" s="123">
        <f t="shared" si="165"/>
        <v>773750</v>
      </c>
      <c r="Y490" s="79"/>
      <c r="Z490" s="123">
        <f t="shared" si="166"/>
        <v>773750</v>
      </c>
      <c r="AA490" s="124">
        <v>0.3</v>
      </c>
      <c r="AB490" s="149">
        <v>2321.25</v>
      </c>
      <c r="AC490" s="32"/>
      <c r="AD490" s="127"/>
      <c r="AE490" s="30"/>
      <c r="AF490" s="127"/>
    </row>
    <row r="491" spans="1:32" ht="24" x14ac:dyDescent="0.55000000000000004">
      <c r="A491" s="32"/>
      <c r="B491" s="32"/>
      <c r="C491" s="32"/>
      <c r="D491" s="32"/>
      <c r="E491" s="127"/>
      <c r="F491" s="127"/>
      <c r="G491" s="142"/>
      <c r="H491" s="142"/>
      <c r="I491" s="32"/>
      <c r="J491" s="58"/>
      <c r="K491" s="32"/>
      <c r="L491" s="32"/>
      <c r="M491" s="32"/>
      <c r="N491" s="32"/>
      <c r="O491" s="32"/>
      <c r="P491" s="32"/>
      <c r="Q491" s="32"/>
      <c r="R491" s="50"/>
      <c r="S491" s="32"/>
      <c r="T491" s="32"/>
      <c r="U491" s="50"/>
      <c r="V491" s="50"/>
      <c r="W491" s="50"/>
      <c r="X491" s="50"/>
      <c r="Y491" s="32"/>
      <c r="Z491" s="50"/>
      <c r="AA491" s="38"/>
      <c r="AB491" s="131"/>
      <c r="AC491" s="127"/>
      <c r="AD491" s="127"/>
      <c r="AE491" s="127"/>
      <c r="AF491" s="127"/>
    </row>
    <row r="492" spans="1:32" s="134" customFormat="1" ht="21.75" x14ac:dyDescent="0.5">
      <c r="A492" s="133" t="s">
        <v>490</v>
      </c>
      <c r="Z492" s="135" t="s">
        <v>167</v>
      </c>
      <c r="AA492" s="136"/>
      <c r="AB492" s="137">
        <f>SUM(AB485:AB490)</f>
        <v>6490.44</v>
      </c>
    </row>
    <row r="493" spans="1:32" s="134" customFormat="1" ht="21.75" x14ac:dyDescent="0.5">
      <c r="A493" s="133" t="s">
        <v>491</v>
      </c>
      <c r="Z493" s="135" t="s">
        <v>168</v>
      </c>
      <c r="AA493" s="136"/>
      <c r="AB493" s="137">
        <f>AB492*90/100</f>
        <v>5841.3959999999997</v>
      </c>
    </row>
    <row r="494" spans="1:32" s="134" customFormat="1" ht="19.5" customHeight="1" x14ac:dyDescent="0.5">
      <c r="A494" s="133" t="s">
        <v>492</v>
      </c>
      <c r="Z494" s="138" t="s">
        <v>169</v>
      </c>
      <c r="AA494" s="139"/>
      <c r="AB494" s="137">
        <f>AB492-AB493</f>
        <v>649.04399999999987</v>
      </c>
    </row>
    <row r="495" spans="1:32" s="134" customFormat="1" ht="21" customHeight="1" x14ac:dyDescent="0.5">
      <c r="A495" s="133" t="s">
        <v>493</v>
      </c>
    </row>
    <row r="496" spans="1:32" s="134" customFormat="1" ht="22.5" customHeight="1" x14ac:dyDescent="0.5">
      <c r="A496" s="133" t="s">
        <v>494</v>
      </c>
    </row>
    <row r="497" spans="1:32" s="134" customFormat="1" ht="22.5" customHeight="1" x14ac:dyDescent="0.5">
      <c r="A497" s="133" t="s">
        <v>495</v>
      </c>
    </row>
    <row r="499" spans="1:32" ht="24" x14ac:dyDescent="0.55000000000000004">
      <c r="A499" s="113" t="s">
        <v>542</v>
      </c>
      <c r="B499" s="114"/>
      <c r="C499" s="114"/>
      <c r="D499" s="114"/>
      <c r="E499" s="114"/>
      <c r="F499" s="114"/>
      <c r="G499" s="114"/>
      <c r="H499" s="114"/>
      <c r="I499" s="114"/>
      <c r="J499" s="114"/>
      <c r="K499" s="114"/>
      <c r="L499" s="114"/>
      <c r="M499" s="114"/>
      <c r="N499" s="114"/>
      <c r="O499" s="114"/>
      <c r="P499" s="114"/>
      <c r="Q499" s="114"/>
      <c r="R499" s="114"/>
      <c r="S499" s="114"/>
      <c r="T499" s="114"/>
      <c r="U499" s="114"/>
      <c r="V499" s="114"/>
      <c r="W499" s="114"/>
      <c r="X499" s="114"/>
      <c r="Y499" s="112"/>
    </row>
    <row r="500" spans="1:32" ht="24" x14ac:dyDescent="0.55000000000000004">
      <c r="A500" s="114"/>
      <c r="B500" s="293" t="s">
        <v>154</v>
      </c>
      <c r="C500" s="293"/>
      <c r="D500" s="293"/>
      <c r="E500" s="293"/>
      <c r="F500" s="293"/>
      <c r="G500" s="293"/>
      <c r="H500" s="293"/>
      <c r="I500" s="293"/>
      <c r="J500" s="293" t="s">
        <v>550</v>
      </c>
      <c r="K500" s="293"/>
      <c r="L500" s="293"/>
      <c r="M500" s="293"/>
      <c r="N500" s="293"/>
      <c r="O500" s="293"/>
      <c r="P500" s="293"/>
      <c r="Q500" s="114"/>
      <c r="R500" s="114"/>
      <c r="S500" s="114"/>
      <c r="T500" s="114"/>
      <c r="U500" s="114"/>
      <c r="V500" s="114"/>
      <c r="W500" s="114"/>
      <c r="X500" s="114"/>
      <c r="Y500" s="112"/>
    </row>
    <row r="501" spans="1:32" ht="24" x14ac:dyDescent="0.55000000000000004">
      <c r="A501" s="114"/>
      <c r="B501" s="115"/>
      <c r="C501" s="115"/>
      <c r="D501" s="115"/>
      <c r="E501" s="115"/>
      <c r="F501" s="115"/>
      <c r="G501" s="115"/>
      <c r="H501" s="115"/>
      <c r="I501" s="115"/>
      <c r="J501" s="116"/>
      <c r="K501" s="116"/>
      <c r="L501" s="114"/>
      <c r="M501" s="114"/>
      <c r="N501" s="114"/>
      <c r="O501" s="114"/>
      <c r="P501" s="114"/>
      <c r="Q501" s="114"/>
      <c r="R501" s="114"/>
      <c r="S501" s="114"/>
      <c r="T501" s="114"/>
      <c r="U501" s="114"/>
      <c r="V501" s="114"/>
      <c r="W501" s="114"/>
      <c r="X501" s="114"/>
      <c r="Y501" s="112"/>
      <c r="AD501" s="111"/>
    </row>
    <row r="502" spans="1:32" ht="19.5" x14ac:dyDescent="0.45">
      <c r="A502" s="117"/>
      <c r="B502" s="118"/>
      <c r="C502" s="118"/>
      <c r="D502" s="118"/>
      <c r="E502" s="118"/>
      <c r="F502" s="118"/>
      <c r="G502" s="118"/>
      <c r="H502" s="118"/>
      <c r="I502" s="118"/>
      <c r="J502" s="119"/>
      <c r="K502" s="281" t="s">
        <v>119</v>
      </c>
      <c r="L502" s="282"/>
      <c r="M502" s="282"/>
      <c r="N502" s="282"/>
      <c r="O502" s="282"/>
      <c r="P502" s="282"/>
      <c r="Q502" s="282"/>
      <c r="R502" s="282"/>
      <c r="S502" s="282"/>
      <c r="T502" s="282"/>
      <c r="U502" s="282"/>
      <c r="V502" s="283"/>
      <c r="W502" s="284" t="s">
        <v>120</v>
      </c>
      <c r="X502" s="263" t="s">
        <v>121</v>
      </c>
      <c r="Y502" s="263" t="s">
        <v>122</v>
      </c>
      <c r="Z502" s="263" t="s">
        <v>123</v>
      </c>
      <c r="AA502" s="266" t="s">
        <v>124</v>
      </c>
      <c r="AB502" s="269" t="s">
        <v>156</v>
      </c>
      <c r="AC502" s="272" t="s">
        <v>125</v>
      </c>
      <c r="AD502" s="275" t="s">
        <v>126</v>
      </c>
      <c r="AE502" s="242" t="s">
        <v>127</v>
      </c>
      <c r="AF502" s="245" t="s">
        <v>128</v>
      </c>
    </row>
    <row r="503" spans="1:32" ht="18.75" x14ac:dyDescent="0.45">
      <c r="A503" s="291" t="s">
        <v>110</v>
      </c>
      <c r="B503" s="256" t="s">
        <v>129</v>
      </c>
      <c r="C503" s="251" t="s">
        <v>130</v>
      </c>
      <c r="D503" s="252" t="s">
        <v>111</v>
      </c>
      <c r="E503" s="254" t="s">
        <v>157</v>
      </c>
      <c r="F503" s="255"/>
      <c r="G503" s="256"/>
      <c r="H503" s="251" t="s">
        <v>131</v>
      </c>
      <c r="I503" s="251" t="s">
        <v>132</v>
      </c>
      <c r="J503" s="260" t="s">
        <v>133</v>
      </c>
      <c r="K503" s="287" t="s">
        <v>110</v>
      </c>
      <c r="L503" s="226" t="s">
        <v>134</v>
      </c>
      <c r="M503" s="226" t="s">
        <v>135</v>
      </c>
      <c r="N503" s="226" t="s">
        <v>111</v>
      </c>
      <c r="O503" s="226" t="s">
        <v>112</v>
      </c>
      <c r="P503" s="226" t="s">
        <v>136</v>
      </c>
      <c r="Q503" s="226" t="s">
        <v>137</v>
      </c>
      <c r="R503" s="229" t="s">
        <v>138</v>
      </c>
      <c r="S503" s="232" t="s">
        <v>113</v>
      </c>
      <c r="T503" s="233"/>
      <c r="U503" s="234"/>
      <c r="V503" s="226" t="s">
        <v>139</v>
      </c>
      <c r="W503" s="285"/>
      <c r="X503" s="264"/>
      <c r="Y503" s="264"/>
      <c r="Z503" s="264"/>
      <c r="AA503" s="267"/>
      <c r="AB503" s="270"/>
      <c r="AC503" s="273"/>
      <c r="AD503" s="276"/>
      <c r="AE503" s="243"/>
      <c r="AF503" s="246"/>
    </row>
    <row r="504" spans="1:32" ht="14.25" customHeight="1" x14ac:dyDescent="0.4">
      <c r="A504" s="291"/>
      <c r="B504" s="292"/>
      <c r="C504" s="252"/>
      <c r="D504" s="252"/>
      <c r="E504" s="257"/>
      <c r="F504" s="258"/>
      <c r="G504" s="259"/>
      <c r="H504" s="252"/>
      <c r="I504" s="252"/>
      <c r="J504" s="261"/>
      <c r="K504" s="288"/>
      <c r="L504" s="227"/>
      <c r="M504" s="227"/>
      <c r="N504" s="227"/>
      <c r="O504" s="227"/>
      <c r="P504" s="227"/>
      <c r="Q504" s="227"/>
      <c r="R504" s="230"/>
      <c r="S504" s="227" t="s">
        <v>140</v>
      </c>
      <c r="T504" s="235" t="s">
        <v>141</v>
      </c>
      <c r="U504" s="237" t="s">
        <v>142</v>
      </c>
      <c r="V504" s="227"/>
      <c r="W504" s="285"/>
      <c r="X504" s="264"/>
      <c r="Y504" s="264"/>
      <c r="Z504" s="264"/>
      <c r="AA504" s="267"/>
      <c r="AB504" s="270"/>
      <c r="AC504" s="273"/>
      <c r="AD504" s="276"/>
      <c r="AE504" s="243"/>
      <c r="AF504" s="246"/>
    </row>
    <row r="505" spans="1:32" ht="14.25" customHeight="1" x14ac:dyDescent="0.4">
      <c r="A505" s="291"/>
      <c r="B505" s="292"/>
      <c r="C505" s="252"/>
      <c r="D505" s="252"/>
      <c r="E505" s="290" t="s">
        <v>114</v>
      </c>
      <c r="F505" s="290" t="s">
        <v>158</v>
      </c>
      <c r="G505" s="290" t="s">
        <v>115</v>
      </c>
      <c r="H505" s="252"/>
      <c r="I505" s="252"/>
      <c r="J505" s="261"/>
      <c r="K505" s="288"/>
      <c r="L505" s="227"/>
      <c r="M505" s="227"/>
      <c r="N505" s="227"/>
      <c r="O505" s="227"/>
      <c r="P505" s="227"/>
      <c r="Q505" s="227"/>
      <c r="R505" s="230"/>
      <c r="S505" s="227"/>
      <c r="T505" s="235"/>
      <c r="U505" s="238"/>
      <c r="V505" s="227"/>
      <c r="W505" s="285"/>
      <c r="X505" s="264"/>
      <c r="Y505" s="264"/>
      <c r="Z505" s="264"/>
      <c r="AA505" s="267"/>
      <c r="AB505" s="270"/>
      <c r="AC505" s="273"/>
      <c r="AD505" s="276"/>
      <c r="AE505" s="243"/>
      <c r="AF505" s="246"/>
    </row>
    <row r="506" spans="1:32" ht="14.25" customHeight="1" x14ac:dyDescent="0.4">
      <c r="A506" s="291"/>
      <c r="B506" s="292"/>
      <c r="C506" s="252"/>
      <c r="D506" s="252"/>
      <c r="E506" s="252"/>
      <c r="F506" s="252"/>
      <c r="G506" s="252"/>
      <c r="H506" s="252"/>
      <c r="I506" s="252"/>
      <c r="J506" s="261"/>
      <c r="K506" s="288"/>
      <c r="L506" s="227"/>
      <c r="M506" s="227"/>
      <c r="N506" s="227"/>
      <c r="O506" s="227"/>
      <c r="P506" s="227"/>
      <c r="Q506" s="227"/>
      <c r="R506" s="230"/>
      <c r="S506" s="227"/>
      <c r="T506" s="235"/>
      <c r="U506" s="238"/>
      <c r="V506" s="227"/>
      <c r="W506" s="285"/>
      <c r="X506" s="264"/>
      <c r="Y506" s="264"/>
      <c r="Z506" s="264"/>
      <c r="AA506" s="267"/>
      <c r="AB506" s="270"/>
      <c r="AC506" s="273"/>
      <c r="AD506" s="276"/>
      <c r="AE506" s="243"/>
      <c r="AF506" s="246"/>
    </row>
    <row r="507" spans="1:32" ht="14.25" customHeight="1" x14ac:dyDescent="0.4">
      <c r="A507" s="291"/>
      <c r="B507" s="259"/>
      <c r="C507" s="253"/>
      <c r="D507" s="253"/>
      <c r="E507" s="253"/>
      <c r="F507" s="253"/>
      <c r="G507" s="253"/>
      <c r="H507" s="253"/>
      <c r="I507" s="253"/>
      <c r="J507" s="262"/>
      <c r="K507" s="289"/>
      <c r="L507" s="228"/>
      <c r="M507" s="228"/>
      <c r="N507" s="228"/>
      <c r="O507" s="228"/>
      <c r="P507" s="228"/>
      <c r="Q507" s="228"/>
      <c r="R507" s="231"/>
      <c r="S507" s="228"/>
      <c r="T507" s="236"/>
      <c r="U507" s="239"/>
      <c r="V507" s="228"/>
      <c r="W507" s="286"/>
      <c r="X507" s="265"/>
      <c r="Y507" s="265"/>
      <c r="Z507" s="265"/>
      <c r="AA507" s="268"/>
      <c r="AB507" s="271"/>
      <c r="AC507" s="274"/>
      <c r="AD507" s="277"/>
      <c r="AE507" s="244"/>
      <c r="AF507" s="247"/>
    </row>
    <row r="508" spans="1:32" ht="24" x14ac:dyDescent="0.55000000000000004">
      <c r="A508" s="79">
        <v>42</v>
      </c>
      <c r="B508" s="79" t="s">
        <v>143</v>
      </c>
      <c r="C508" s="79">
        <v>966</v>
      </c>
      <c r="D508" s="79">
        <v>2</v>
      </c>
      <c r="E508" s="144" t="s">
        <v>162</v>
      </c>
      <c r="F508" s="145">
        <v>0</v>
      </c>
      <c r="G508" s="129">
        <v>17</v>
      </c>
      <c r="H508" s="79">
        <v>17</v>
      </c>
      <c r="I508" s="79">
        <v>2000</v>
      </c>
      <c r="J508" s="122">
        <f t="shared" ref="J508:J510" si="167">H508*I508</f>
        <v>34000</v>
      </c>
      <c r="K508" s="79">
        <v>1</v>
      </c>
      <c r="L508" s="79" t="s">
        <v>204</v>
      </c>
      <c r="M508" s="79" t="s">
        <v>146</v>
      </c>
      <c r="N508" s="79" t="s">
        <v>241</v>
      </c>
      <c r="O508" s="79">
        <f t="shared" ref="O508:O509" si="168">H508*4</f>
        <v>68</v>
      </c>
      <c r="P508" s="79">
        <v>100</v>
      </c>
      <c r="Q508" s="79">
        <v>6550</v>
      </c>
      <c r="R508" s="123">
        <f t="shared" ref="R508:R510" si="169">O508*Q508</f>
        <v>445400</v>
      </c>
      <c r="S508" s="79">
        <v>40</v>
      </c>
      <c r="T508" s="79">
        <v>70</v>
      </c>
      <c r="U508" s="123">
        <f t="shared" ref="U508:U510" si="170">R508*T508/100</f>
        <v>311780</v>
      </c>
      <c r="V508" s="123">
        <f t="shared" ref="V508:V510" si="171">R508-U508</f>
        <v>133620</v>
      </c>
      <c r="W508" s="157">
        <f t="shared" ref="W508:W510" si="172">J508+V508</f>
        <v>167620</v>
      </c>
      <c r="X508" s="157">
        <f t="shared" ref="X508:X510" si="173">W508</f>
        <v>167620</v>
      </c>
      <c r="Y508" s="140">
        <v>50000000</v>
      </c>
      <c r="Z508" s="157">
        <f t="shared" ref="Z508:Z510" si="174">X508</f>
        <v>167620</v>
      </c>
      <c r="AA508" s="124">
        <v>0.01</v>
      </c>
      <c r="AB508" s="149">
        <v>0</v>
      </c>
      <c r="AC508" s="32" t="s">
        <v>272</v>
      </c>
      <c r="AD508" s="126" t="s">
        <v>273</v>
      </c>
      <c r="AE508" s="30"/>
      <c r="AF508" s="127"/>
    </row>
    <row r="509" spans="1:32" ht="24" x14ac:dyDescent="0.55000000000000004">
      <c r="A509" s="79"/>
      <c r="B509" s="79"/>
      <c r="C509" s="79"/>
      <c r="D509" s="79">
        <v>3</v>
      </c>
      <c r="E509" s="144"/>
      <c r="F509" s="145"/>
      <c r="G509" s="129">
        <v>6</v>
      </c>
      <c r="H509" s="79">
        <v>6</v>
      </c>
      <c r="I509" s="79">
        <v>2000</v>
      </c>
      <c r="J509" s="122">
        <f t="shared" si="167"/>
        <v>12000</v>
      </c>
      <c r="K509" s="79">
        <v>2</v>
      </c>
      <c r="L509" s="79" t="s">
        <v>204</v>
      </c>
      <c r="M509" s="79" t="s">
        <v>146</v>
      </c>
      <c r="N509" s="79" t="s">
        <v>201</v>
      </c>
      <c r="O509" s="79">
        <f t="shared" si="168"/>
        <v>24</v>
      </c>
      <c r="P509" s="79">
        <v>100</v>
      </c>
      <c r="Q509" s="79">
        <v>6550</v>
      </c>
      <c r="R509" s="123">
        <f t="shared" si="169"/>
        <v>157200</v>
      </c>
      <c r="S509" s="79">
        <v>40</v>
      </c>
      <c r="T509" s="79">
        <v>70</v>
      </c>
      <c r="U509" s="123">
        <f t="shared" si="170"/>
        <v>110040</v>
      </c>
      <c r="V509" s="123">
        <f t="shared" si="171"/>
        <v>47160</v>
      </c>
      <c r="W509" s="157">
        <f t="shared" si="172"/>
        <v>59160</v>
      </c>
      <c r="X509" s="157">
        <f t="shared" si="173"/>
        <v>59160</v>
      </c>
      <c r="Y509" s="79"/>
      <c r="Z509" s="157">
        <f t="shared" si="174"/>
        <v>59160</v>
      </c>
      <c r="AA509" s="124">
        <v>0.3</v>
      </c>
      <c r="AB509" s="149">
        <v>177.57</v>
      </c>
      <c r="AC509" s="32"/>
      <c r="AD509" s="127"/>
      <c r="AE509" s="30"/>
      <c r="AF509" s="127"/>
    </row>
    <row r="510" spans="1:32" ht="24" x14ac:dyDescent="0.55000000000000004">
      <c r="A510" s="79"/>
      <c r="B510" s="79"/>
      <c r="C510" s="79"/>
      <c r="D510" s="79">
        <v>1</v>
      </c>
      <c r="E510" s="144"/>
      <c r="F510" s="145"/>
      <c r="G510" s="129">
        <v>9</v>
      </c>
      <c r="H510" s="79">
        <v>9</v>
      </c>
      <c r="I510" s="79">
        <v>2000</v>
      </c>
      <c r="J510" s="122">
        <f t="shared" si="167"/>
        <v>18000</v>
      </c>
      <c r="K510" s="79"/>
      <c r="L510" s="79"/>
      <c r="M510" s="79"/>
      <c r="N510" s="79"/>
      <c r="O510" s="79"/>
      <c r="P510" s="79"/>
      <c r="Q510" s="79"/>
      <c r="R510" s="123">
        <f t="shared" si="169"/>
        <v>0</v>
      </c>
      <c r="S510" s="79"/>
      <c r="T510" s="79"/>
      <c r="U510" s="123">
        <f t="shared" si="170"/>
        <v>0</v>
      </c>
      <c r="V510" s="123">
        <f t="shared" si="171"/>
        <v>0</v>
      </c>
      <c r="W510" s="157">
        <f t="shared" si="172"/>
        <v>18000</v>
      </c>
      <c r="X510" s="157">
        <f t="shared" si="173"/>
        <v>18000</v>
      </c>
      <c r="Y510" s="140">
        <v>50000000</v>
      </c>
      <c r="Z510" s="157">
        <f t="shared" si="174"/>
        <v>18000</v>
      </c>
      <c r="AA510" s="124">
        <v>0.01</v>
      </c>
      <c r="AB510" s="149">
        <v>0</v>
      </c>
      <c r="AC510" s="32"/>
      <c r="AD510" s="127"/>
      <c r="AE510" s="30"/>
      <c r="AF510" s="127"/>
    </row>
    <row r="511" spans="1:32" ht="24" x14ac:dyDescent="0.55000000000000004">
      <c r="A511" s="32"/>
      <c r="B511" s="32"/>
      <c r="C511" s="32"/>
      <c r="D511" s="32"/>
      <c r="E511" s="127"/>
      <c r="F511" s="127"/>
      <c r="G511" s="142"/>
      <c r="H511" s="142"/>
      <c r="I511" s="32"/>
      <c r="J511" s="58"/>
      <c r="K511" s="32"/>
      <c r="L511" s="32"/>
      <c r="M511" s="32"/>
      <c r="N511" s="32"/>
      <c r="O511" s="32"/>
      <c r="P511" s="32"/>
      <c r="Q511" s="32"/>
      <c r="R511" s="50"/>
      <c r="S511" s="32"/>
      <c r="T511" s="32"/>
      <c r="U511" s="50"/>
      <c r="V511" s="50"/>
      <c r="W511" s="50"/>
      <c r="X511" s="50"/>
      <c r="Y511" s="32"/>
      <c r="Z511" s="50"/>
      <c r="AA511" s="38"/>
      <c r="AB511" s="131"/>
      <c r="AC511" s="127"/>
      <c r="AD511" s="127"/>
      <c r="AE511" s="127"/>
      <c r="AF511" s="127"/>
    </row>
    <row r="512" spans="1:32" s="134" customFormat="1" ht="21.75" x14ac:dyDescent="0.5">
      <c r="A512" s="133" t="s">
        <v>490</v>
      </c>
      <c r="Z512" s="135" t="s">
        <v>167</v>
      </c>
      <c r="AA512" s="136"/>
      <c r="AB512" s="137">
        <f>SUM(AB508:AB510)</f>
        <v>177.57</v>
      </c>
    </row>
    <row r="513" spans="1:32" s="134" customFormat="1" ht="21.75" x14ac:dyDescent="0.5">
      <c r="A513" s="133" t="s">
        <v>491</v>
      </c>
      <c r="Z513" s="135" t="s">
        <v>168</v>
      </c>
      <c r="AA513" s="136"/>
      <c r="AB513" s="137">
        <f>AB512*90/100</f>
        <v>159.81299999999999</v>
      </c>
    </row>
    <row r="514" spans="1:32" s="134" customFormat="1" ht="19.5" customHeight="1" x14ac:dyDescent="0.5">
      <c r="A514" s="133" t="s">
        <v>492</v>
      </c>
      <c r="Z514" s="138" t="s">
        <v>169</v>
      </c>
      <c r="AA514" s="139"/>
      <c r="AB514" s="137">
        <f>AB512-AB513</f>
        <v>17.757000000000005</v>
      </c>
    </row>
    <row r="515" spans="1:32" s="134" customFormat="1" ht="21" customHeight="1" x14ac:dyDescent="0.5">
      <c r="A515" s="133" t="s">
        <v>493</v>
      </c>
    </row>
    <row r="516" spans="1:32" s="134" customFormat="1" ht="22.5" customHeight="1" x14ac:dyDescent="0.5">
      <c r="A516" s="133" t="s">
        <v>494</v>
      </c>
    </row>
    <row r="517" spans="1:32" s="134" customFormat="1" ht="22.5" customHeight="1" x14ac:dyDescent="0.5">
      <c r="A517" s="133" t="s">
        <v>495</v>
      </c>
    </row>
    <row r="519" spans="1:32" ht="24" x14ac:dyDescent="0.55000000000000004">
      <c r="A519" s="113" t="s">
        <v>549</v>
      </c>
      <c r="B519" s="114"/>
      <c r="C519" s="114"/>
      <c r="D519" s="114"/>
      <c r="E519" s="114"/>
      <c r="F519" s="114"/>
      <c r="G519" s="114"/>
      <c r="H519" s="114"/>
      <c r="I519" s="114"/>
      <c r="J519" s="114"/>
      <c r="K519" s="114"/>
      <c r="L519" s="114"/>
      <c r="M519" s="114"/>
      <c r="N519" s="114"/>
      <c r="O519" s="114"/>
      <c r="P519" s="114"/>
      <c r="Q519" s="114"/>
      <c r="R519" s="114"/>
      <c r="S519" s="114"/>
      <c r="T519" s="114"/>
      <c r="U519" s="114"/>
      <c r="V519" s="114"/>
      <c r="W519" s="114"/>
      <c r="X519" s="114"/>
      <c r="Y519" s="112"/>
    </row>
    <row r="520" spans="1:32" ht="24" x14ac:dyDescent="0.55000000000000004">
      <c r="A520" s="114"/>
      <c r="B520" s="293" t="s">
        <v>154</v>
      </c>
      <c r="C520" s="293"/>
      <c r="D520" s="293"/>
      <c r="E520" s="293"/>
      <c r="F520" s="293"/>
      <c r="G520" s="293"/>
      <c r="H520" s="293"/>
      <c r="I520" s="293"/>
      <c r="J520" s="293" t="s">
        <v>551</v>
      </c>
      <c r="K520" s="293"/>
      <c r="L520" s="293"/>
      <c r="M520" s="293"/>
      <c r="N520" s="293"/>
      <c r="O520" s="293"/>
      <c r="P520" s="293"/>
      <c r="Q520" s="114"/>
      <c r="R520" s="114"/>
      <c r="S520" s="114"/>
      <c r="T520" s="114"/>
      <c r="U520" s="114"/>
      <c r="V520" s="114"/>
      <c r="W520" s="114"/>
      <c r="X520" s="114"/>
      <c r="Y520" s="112"/>
    </row>
    <row r="521" spans="1:32" ht="24" x14ac:dyDescent="0.55000000000000004">
      <c r="A521" s="114"/>
      <c r="B521" s="115"/>
      <c r="C521" s="115"/>
      <c r="D521" s="115"/>
      <c r="E521" s="115"/>
      <c r="F521" s="115"/>
      <c r="G521" s="115"/>
      <c r="H521" s="115"/>
      <c r="I521" s="115"/>
      <c r="J521" s="116"/>
      <c r="K521" s="116"/>
      <c r="L521" s="114"/>
      <c r="M521" s="114"/>
      <c r="N521" s="114"/>
      <c r="O521" s="114"/>
      <c r="P521" s="114"/>
      <c r="Q521" s="114"/>
      <c r="R521" s="114"/>
      <c r="S521" s="114"/>
      <c r="T521" s="114"/>
      <c r="U521" s="114"/>
      <c r="V521" s="114"/>
      <c r="W521" s="114"/>
      <c r="X521" s="114"/>
      <c r="Y521" s="112"/>
      <c r="AD521" s="111"/>
    </row>
    <row r="522" spans="1:32" ht="19.5" x14ac:dyDescent="0.45">
      <c r="A522" s="117"/>
      <c r="B522" s="118"/>
      <c r="C522" s="118"/>
      <c r="D522" s="118"/>
      <c r="E522" s="118"/>
      <c r="F522" s="118"/>
      <c r="G522" s="118"/>
      <c r="H522" s="118"/>
      <c r="I522" s="118"/>
      <c r="J522" s="119"/>
      <c r="K522" s="281" t="s">
        <v>119</v>
      </c>
      <c r="L522" s="282"/>
      <c r="M522" s="282"/>
      <c r="N522" s="282"/>
      <c r="O522" s="282"/>
      <c r="P522" s="282"/>
      <c r="Q522" s="282"/>
      <c r="R522" s="282"/>
      <c r="S522" s="282"/>
      <c r="T522" s="282"/>
      <c r="U522" s="282"/>
      <c r="V522" s="283"/>
      <c r="W522" s="284" t="s">
        <v>120</v>
      </c>
      <c r="X522" s="263" t="s">
        <v>121</v>
      </c>
      <c r="Y522" s="263" t="s">
        <v>122</v>
      </c>
      <c r="Z522" s="263" t="s">
        <v>123</v>
      </c>
      <c r="AA522" s="266" t="s">
        <v>124</v>
      </c>
      <c r="AB522" s="269" t="s">
        <v>156</v>
      </c>
      <c r="AC522" s="272" t="s">
        <v>125</v>
      </c>
      <c r="AD522" s="275" t="s">
        <v>126</v>
      </c>
      <c r="AE522" s="242" t="s">
        <v>127</v>
      </c>
      <c r="AF522" s="245" t="s">
        <v>128</v>
      </c>
    </row>
    <row r="523" spans="1:32" ht="18.75" x14ac:dyDescent="0.45">
      <c r="A523" s="291" t="s">
        <v>110</v>
      </c>
      <c r="B523" s="256" t="s">
        <v>129</v>
      </c>
      <c r="C523" s="251" t="s">
        <v>130</v>
      </c>
      <c r="D523" s="252" t="s">
        <v>111</v>
      </c>
      <c r="E523" s="254" t="s">
        <v>157</v>
      </c>
      <c r="F523" s="255"/>
      <c r="G523" s="256"/>
      <c r="H523" s="251" t="s">
        <v>131</v>
      </c>
      <c r="I523" s="251" t="s">
        <v>132</v>
      </c>
      <c r="J523" s="260" t="s">
        <v>133</v>
      </c>
      <c r="K523" s="287" t="s">
        <v>110</v>
      </c>
      <c r="L523" s="226" t="s">
        <v>134</v>
      </c>
      <c r="M523" s="226" t="s">
        <v>135</v>
      </c>
      <c r="N523" s="226" t="s">
        <v>111</v>
      </c>
      <c r="O523" s="226" t="s">
        <v>112</v>
      </c>
      <c r="P523" s="226" t="s">
        <v>136</v>
      </c>
      <c r="Q523" s="226" t="s">
        <v>137</v>
      </c>
      <c r="R523" s="229" t="s">
        <v>138</v>
      </c>
      <c r="S523" s="232" t="s">
        <v>113</v>
      </c>
      <c r="T523" s="233"/>
      <c r="U523" s="234"/>
      <c r="V523" s="226" t="s">
        <v>139</v>
      </c>
      <c r="W523" s="285"/>
      <c r="X523" s="264"/>
      <c r="Y523" s="264"/>
      <c r="Z523" s="264"/>
      <c r="AA523" s="267"/>
      <c r="AB523" s="270"/>
      <c r="AC523" s="273"/>
      <c r="AD523" s="276"/>
      <c r="AE523" s="243"/>
      <c r="AF523" s="246"/>
    </row>
    <row r="524" spans="1:32" ht="14.25" customHeight="1" x14ac:dyDescent="0.4">
      <c r="A524" s="291"/>
      <c r="B524" s="292"/>
      <c r="C524" s="252"/>
      <c r="D524" s="252"/>
      <c r="E524" s="257"/>
      <c r="F524" s="258"/>
      <c r="G524" s="259"/>
      <c r="H524" s="252"/>
      <c r="I524" s="252"/>
      <c r="J524" s="261"/>
      <c r="K524" s="288"/>
      <c r="L524" s="227"/>
      <c r="M524" s="227"/>
      <c r="N524" s="227"/>
      <c r="O524" s="227"/>
      <c r="P524" s="227"/>
      <c r="Q524" s="227"/>
      <c r="R524" s="230"/>
      <c r="S524" s="227" t="s">
        <v>140</v>
      </c>
      <c r="T524" s="235" t="s">
        <v>141</v>
      </c>
      <c r="U524" s="237" t="s">
        <v>142</v>
      </c>
      <c r="V524" s="227"/>
      <c r="W524" s="285"/>
      <c r="X524" s="264"/>
      <c r="Y524" s="264"/>
      <c r="Z524" s="264"/>
      <c r="AA524" s="267"/>
      <c r="AB524" s="270"/>
      <c r="AC524" s="273"/>
      <c r="AD524" s="276"/>
      <c r="AE524" s="243"/>
      <c r="AF524" s="246"/>
    </row>
    <row r="525" spans="1:32" ht="14.25" customHeight="1" x14ac:dyDescent="0.4">
      <c r="A525" s="291"/>
      <c r="B525" s="292"/>
      <c r="C525" s="252"/>
      <c r="D525" s="252"/>
      <c r="E525" s="290" t="s">
        <v>114</v>
      </c>
      <c r="F525" s="290" t="s">
        <v>158</v>
      </c>
      <c r="G525" s="290" t="s">
        <v>115</v>
      </c>
      <c r="H525" s="252"/>
      <c r="I525" s="252"/>
      <c r="J525" s="261"/>
      <c r="K525" s="288"/>
      <c r="L525" s="227"/>
      <c r="M525" s="227"/>
      <c r="N525" s="227"/>
      <c r="O525" s="227"/>
      <c r="P525" s="227"/>
      <c r="Q525" s="227"/>
      <c r="R525" s="230"/>
      <c r="S525" s="227"/>
      <c r="T525" s="235"/>
      <c r="U525" s="238"/>
      <c r="V525" s="227"/>
      <c r="W525" s="285"/>
      <c r="X525" s="264"/>
      <c r="Y525" s="264"/>
      <c r="Z525" s="264"/>
      <c r="AA525" s="267"/>
      <c r="AB525" s="270"/>
      <c r="AC525" s="273"/>
      <c r="AD525" s="276"/>
      <c r="AE525" s="243"/>
      <c r="AF525" s="246"/>
    </row>
    <row r="526" spans="1:32" ht="14.25" customHeight="1" x14ac:dyDescent="0.4">
      <c r="A526" s="291"/>
      <c r="B526" s="292"/>
      <c r="C526" s="252"/>
      <c r="D526" s="252"/>
      <c r="E526" s="252"/>
      <c r="F526" s="252"/>
      <c r="G526" s="252"/>
      <c r="H526" s="252"/>
      <c r="I526" s="252"/>
      <c r="J526" s="261"/>
      <c r="K526" s="288"/>
      <c r="L526" s="227"/>
      <c r="M526" s="227"/>
      <c r="N526" s="227"/>
      <c r="O526" s="227"/>
      <c r="P526" s="227"/>
      <c r="Q526" s="227"/>
      <c r="R526" s="230"/>
      <c r="S526" s="227"/>
      <c r="T526" s="235"/>
      <c r="U526" s="238"/>
      <c r="V526" s="227"/>
      <c r="W526" s="285"/>
      <c r="X526" s="264"/>
      <c r="Y526" s="264"/>
      <c r="Z526" s="264"/>
      <c r="AA526" s="267"/>
      <c r="AB526" s="270"/>
      <c r="AC526" s="273"/>
      <c r="AD526" s="276"/>
      <c r="AE526" s="243"/>
      <c r="AF526" s="246"/>
    </row>
    <row r="527" spans="1:32" ht="14.25" customHeight="1" x14ac:dyDescent="0.4">
      <c r="A527" s="291"/>
      <c r="B527" s="259"/>
      <c r="C527" s="253"/>
      <c r="D527" s="253"/>
      <c r="E527" s="253"/>
      <c r="F527" s="253"/>
      <c r="G527" s="253"/>
      <c r="H527" s="253"/>
      <c r="I527" s="253"/>
      <c r="J527" s="262"/>
      <c r="K527" s="289"/>
      <c r="L527" s="228"/>
      <c r="M527" s="228"/>
      <c r="N527" s="228"/>
      <c r="O527" s="228"/>
      <c r="P527" s="228"/>
      <c r="Q527" s="228"/>
      <c r="R527" s="231"/>
      <c r="S527" s="228"/>
      <c r="T527" s="236"/>
      <c r="U527" s="239"/>
      <c r="V527" s="228"/>
      <c r="W527" s="286"/>
      <c r="X527" s="265"/>
      <c r="Y527" s="265"/>
      <c r="Z527" s="265"/>
      <c r="AA527" s="268"/>
      <c r="AB527" s="271"/>
      <c r="AC527" s="274"/>
      <c r="AD527" s="277"/>
      <c r="AE527" s="244"/>
      <c r="AF527" s="247"/>
    </row>
    <row r="528" spans="1:32" ht="24" x14ac:dyDescent="0.55000000000000004">
      <c r="A528" s="79">
        <v>43</v>
      </c>
      <c r="B528" s="79" t="s">
        <v>143</v>
      </c>
      <c r="C528" s="79">
        <v>1203</v>
      </c>
      <c r="D528" s="79">
        <v>3</v>
      </c>
      <c r="E528" s="144" t="s">
        <v>162</v>
      </c>
      <c r="F528" s="145">
        <v>0</v>
      </c>
      <c r="G528" s="129">
        <v>66</v>
      </c>
      <c r="H528" s="129">
        <v>66</v>
      </c>
      <c r="I528" s="79">
        <v>150</v>
      </c>
      <c r="J528" s="122">
        <f t="shared" ref="J528:J531" si="175">H528*I528</f>
        <v>9900</v>
      </c>
      <c r="K528" s="79">
        <v>1</v>
      </c>
      <c r="L528" s="79" t="s">
        <v>274</v>
      </c>
      <c r="M528" s="79"/>
      <c r="N528" s="79" t="s">
        <v>201</v>
      </c>
      <c r="O528" s="79">
        <f t="shared" ref="O528:O530" si="176">H528*4</f>
        <v>264</v>
      </c>
      <c r="P528" s="79">
        <v>100</v>
      </c>
      <c r="Q528" s="79">
        <v>450</v>
      </c>
      <c r="R528" s="123">
        <f t="shared" ref="R528:R531" si="177">O528*Q528</f>
        <v>118800</v>
      </c>
      <c r="S528" s="79">
        <v>10</v>
      </c>
      <c r="T528" s="79">
        <v>10</v>
      </c>
      <c r="U528" s="123">
        <f t="shared" ref="U528:U531" si="178">R528*T528/100</f>
        <v>11880</v>
      </c>
      <c r="V528" s="123">
        <f t="shared" ref="V528:V531" si="179">R528-U528</f>
        <v>106920</v>
      </c>
      <c r="W528" s="157">
        <f t="shared" ref="W528:W531" si="180">J528+V528</f>
        <v>116820</v>
      </c>
      <c r="X528" s="157">
        <f t="shared" ref="X528:X531" si="181">W528</f>
        <v>116820</v>
      </c>
      <c r="Y528" s="79"/>
      <c r="Z528" s="157">
        <f t="shared" ref="Z528:Z531" si="182">X528</f>
        <v>116820</v>
      </c>
      <c r="AA528" s="124">
        <v>0.3</v>
      </c>
      <c r="AB528" s="149">
        <v>350.46</v>
      </c>
      <c r="AC528" s="32" t="s">
        <v>275</v>
      </c>
      <c r="AD528" s="126" t="s">
        <v>276</v>
      </c>
      <c r="AE528" s="30"/>
      <c r="AF528" s="127"/>
    </row>
    <row r="529" spans="1:32" ht="24" x14ac:dyDescent="0.55000000000000004">
      <c r="A529" s="79">
        <v>44</v>
      </c>
      <c r="B529" s="79" t="s">
        <v>143</v>
      </c>
      <c r="C529" s="79">
        <v>1605</v>
      </c>
      <c r="D529" s="79">
        <v>3</v>
      </c>
      <c r="E529" s="144"/>
      <c r="F529" s="145"/>
      <c r="G529" s="129">
        <v>20</v>
      </c>
      <c r="H529" s="129">
        <v>20</v>
      </c>
      <c r="I529" s="79">
        <v>250</v>
      </c>
      <c r="J529" s="122">
        <f t="shared" si="175"/>
        <v>5000</v>
      </c>
      <c r="K529" s="79">
        <v>1</v>
      </c>
      <c r="L529" s="79" t="s">
        <v>209</v>
      </c>
      <c r="M529" s="79" t="s">
        <v>146</v>
      </c>
      <c r="N529" s="79" t="s">
        <v>201</v>
      </c>
      <c r="O529" s="79">
        <f t="shared" si="176"/>
        <v>80</v>
      </c>
      <c r="P529" s="79">
        <v>100</v>
      </c>
      <c r="Q529" s="79">
        <v>5600</v>
      </c>
      <c r="R529" s="123">
        <f t="shared" si="177"/>
        <v>448000</v>
      </c>
      <c r="S529" s="79">
        <v>30</v>
      </c>
      <c r="T529" s="79">
        <v>50</v>
      </c>
      <c r="U529" s="123">
        <f t="shared" si="178"/>
        <v>224000</v>
      </c>
      <c r="V529" s="123">
        <f t="shared" si="179"/>
        <v>224000</v>
      </c>
      <c r="W529" s="157">
        <f t="shared" si="180"/>
        <v>229000</v>
      </c>
      <c r="X529" s="157">
        <f t="shared" si="181"/>
        <v>229000</v>
      </c>
      <c r="Y529" s="79"/>
      <c r="Z529" s="157">
        <f t="shared" si="182"/>
        <v>229000</v>
      </c>
      <c r="AA529" s="124">
        <v>0.3</v>
      </c>
      <c r="AB529" s="149">
        <v>687</v>
      </c>
      <c r="AC529" s="32"/>
      <c r="AD529" s="164"/>
      <c r="AE529" s="30"/>
      <c r="AF529" s="127"/>
    </row>
    <row r="530" spans="1:32" ht="24" x14ac:dyDescent="0.55000000000000004">
      <c r="A530" s="79"/>
      <c r="B530" s="79"/>
      <c r="C530" s="79"/>
      <c r="D530" s="79">
        <v>3</v>
      </c>
      <c r="E530" s="144"/>
      <c r="F530" s="145"/>
      <c r="G530" s="129">
        <v>24</v>
      </c>
      <c r="H530" s="129">
        <v>24</v>
      </c>
      <c r="I530" s="79">
        <v>250</v>
      </c>
      <c r="J530" s="122">
        <f t="shared" si="175"/>
        <v>6000</v>
      </c>
      <c r="K530" s="79">
        <v>2</v>
      </c>
      <c r="L530" s="79" t="s">
        <v>209</v>
      </c>
      <c r="M530" s="79" t="s">
        <v>146</v>
      </c>
      <c r="N530" s="79" t="s">
        <v>201</v>
      </c>
      <c r="O530" s="79">
        <f t="shared" si="176"/>
        <v>96</v>
      </c>
      <c r="P530" s="79">
        <v>100</v>
      </c>
      <c r="Q530" s="79">
        <v>5600</v>
      </c>
      <c r="R530" s="123">
        <f t="shared" si="177"/>
        <v>537600</v>
      </c>
      <c r="S530" s="79">
        <v>30</v>
      </c>
      <c r="T530" s="79">
        <v>50</v>
      </c>
      <c r="U530" s="123">
        <f t="shared" si="178"/>
        <v>268800</v>
      </c>
      <c r="V530" s="123">
        <f t="shared" si="179"/>
        <v>268800</v>
      </c>
      <c r="W530" s="157">
        <f t="shared" si="180"/>
        <v>274800</v>
      </c>
      <c r="X530" s="157">
        <f t="shared" si="181"/>
        <v>274800</v>
      </c>
      <c r="Y530" s="79"/>
      <c r="Z530" s="157">
        <f t="shared" si="182"/>
        <v>274800</v>
      </c>
      <c r="AA530" s="124">
        <v>0.3</v>
      </c>
      <c r="AB530" s="149">
        <v>824.4</v>
      </c>
      <c r="AC530" s="32"/>
      <c r="AD530" s="127"/>
      <c r="AE530" s="30"/>
      <c r="AF530" s="127"/>
    </row>
    <row r="531" spans="1:32" ht="24" x14ac:dyDescent="0.55000000000000004">
      <c r="A531" s="79"/>
      <c r="B531" s="79"/>
      <c r="C531" s="79"/>
      <c r="D531" s="79">
        <v>1</v>
      </c>
      <c r="E531" s="144"/>
      <c r="F531" s="145"/>
      <c r="G531" s="129">
        <v>661</v>
      </c>
      <c r="H531" s="129">
        <v>661</v>
      </c>
      <c r="I531" s="79">
        <v>250</v>
      </c>
      <c r="J531" s="122">
        <f t="shared" si="175"/>
        <v>165250</v>
      </c>
      <c r="K531" s="79"/>
      <c r="L531" s="79"/>
      <c r="M531" s="79"/>
      <c r="N531" s="79"/>
      <c r="O531" s="79"/>
      <c r="P531" s="79"/>
      <c r="Q531" s="79"/>
      <c r="R531" s="123">
        <f t="shared" si="177"/>
        <v>0</v>
      </c>
      <c r="S531" s="79"/>
      <c r="T531" s="79"/>
      <c r="U531" s="123">
        <f t="shared" si="178"/>
        <v>0</v>
      </c>
      <c r="V531" s="123">
        <f t="shared" si="179"/>
        <v>0</v>
      </c>
      <c r="W531" s="157">
        <f t="shared" si="180"/>
        <v>165250</v>
      </c>
      <c r="X531" s="157">
        <f t="shared" si="181"/>
        <v>165250</v>
      </c>
      <c r="Y531" s="79"/>
      <c r="Z531" s="157">
        <f t="shared" si="182"/>
        <v>165250</v>
      </c>
      <c r="AA531" s="124">
        <v>0.01</v>
      </c>
      <c r="AB531" s="149">
        <v>0</v>
      </c>
      <c r="AC531" s="32"/>
      <c r="AD531" s="127"/>
      <c r="AE531" s="30"/>
      <c r="AF531" s="127"/>
    </row>
    <row r="532" spans="1:32" ht="24" x14ac:dyDescent="0.55000000000000004">
      <c r="A532" s="32"/>
      <c r="B532" s="32"/>
      <c r="C532" s="32"/>
      <c r="D532" s="32"/>
      <c r="E532" s="127"/>
      <c r="F532" s="127"/>
      <c r="G532" s="142"/>
      <c r="H532" s="142"/>
      <c r="I532" s="32"/>
      <c r="J532" s="58"/>
      <c r="K532" s="32"/>
      <c r="L532" s="32"/>
      <c r="M532" s="32"/>
      <c r="N532" s="32"/>
      <c r="O532" s="32"/>
      <c r="P532" s="32"/>
      <c r="Q532" s="32"/>
      <c r="R532" s="50"/>
      <c r="S532" s="32"/>
      <c r="T532" s="32"/>
      <c r="U532" s="50"/>
      <c r="V532" s="50"/>
      <c r="W532" s="50"/>
      <c r="X532" s="50"/>
      <c r="Y532" s="32"/>
      <c r="Z532" s="50"/>
      <c r="AA532" s="38"/>
      <c r="AB532" s="131"/>
      <c r="AC532" s="127"/>
      <c r="AD532" s="127"/>
      <c r="AE532" s="127"/>
      <c r="AF532" s="127"/>
    </row>
    <row r="533" spans="1:32" s="134" customFormat="1" ht="21.75" x14ac:dyDescent="0.5">
      <c r="A533" s="133" t="s">
        <v>490</v>
      </c>
      <c r="Z533" s="135" t="s">
        <v>167</v>
      </c>
      <c r="AA533" s="136"/>
      <c r="AB533" s="137">
        <f>SUM(AB528:AB531)</f>
        <v>1861.8600000000001</v>
      </c>
    </row>
    <row r="534" spans="1:32" s="134" customFormat="1" ht="21.75" x14ac:dyDescent="0.5">
      <c r="A534" s="133" t="s">
        <v>491</v>
      </c>
      <c r="Z534" s="135" t="s">
        <v>168</v>
      </c>
      <c r="AA534" s="136"/>
      <c r="AB534" s="137">
        <f>AB533*90/100</f>
        <v>1675.6740000000002</v>
      </c>
    </row>
    <row r="535" spans="1:32" s="134" customFormat="1" ht="19.5" customHeight="1" x14ac:dyDescent="0.5">
      <c r="A535" s="133" t="s">
        <v>492</v>
      </c>
      <c r="Z535" s="138" t="s">
        <v>169</v>
      </c>
      <c r="AA535" s="139"/>
      <c r="AB535" s="137">
        <f>AB533-AB534</f>
        <v>186.18599999999992</v>
      </c>
    </row>
    <row r="536" spans="1:32" s="134" customFormat="1" ht="21" customHeight="1" x14ac:dyDescent="0.5">
      <c r="A536" s="133" t="s">
        <v>493</v>
      </c>
    </row>
    <row r="537" spans="1:32" s="134" customFormat="1" ht="22.5" customHeight="1" x14ac:dyDescent="0.5">
      <c r="A537" s="133" t="s">
        <v>494</v>
      </c>
    </row>
    <row r="538" spans="1:32" s="134" customFormat="1" ht="22.5" customHeight="1" x14ac:dyDescent="0.5">
      <c r="A538" s="133" t="s">
        <v>495</v>
      </c>
    </row>
    <row r="540" spans="1:32" ht="24" x14ac:dyDescent="0.55000000000000004">
      <c r="A540" s="113" t="s">
        <v>552</v>
      </c>
      <c r="B540" s="114"/>
      <c r="C540" s="114"/>
      <c r="D540" s="114"/>
      <c r="E540" s="114"/>
      <c r="F540" s="114"/>
      <c r="G540" s="114"/>
      <c r="H540" s="114"/>
      <c r="I540" s="114"/>
      <c r="J540" s="114"/>
      <c r="K540" s="114"/>
      <c r="L540" s="114"/>
      <c r="M540" s="114"/>
      <c r="N540" s="114"/>
      <c r="O540" s="114"/>
      <c r="P540" s="114"/>
      <c r="Q540" s="114"/>
      <c r="R540" s="114"/>
      <c r="S540" s="114"/>
      <c r="T540" s="114"/>
      <c r="U540" s="114"/>
      <c r="V540" s="114"/>
      <c r="W540" s="114"/>
      <c r="X540" s="114"/>
      <c r="Y540" s="112"/>
    </row>
    <row r="541" spans="1:32" ht="24" x14ac:dyDescent="0.55000000000000004">
      <c r="A541" s="114"/>
      <c r="B541" s="293" t="s">
        <v>154</v>
      </c>
      <c r="C541" s="293"/>
      <c r="D541" s="293"/>
      <c r="E541" s="293"/>
      <c r="F541" s="293"/>
      <c r="G541" s="293"/>
      <c r="H541" s="293"/>
      <c r="I541" s="293"/>
      <c r="J541" s="293" t="s">
        <v>553</v>
      </c>
      <c r="K541" s="293"/>
      <c r="L541" s="293"/>
      <c r="M541" s="293"/>
      <c r="N541" s="293"/>
      <c r="O541" s="293"/>
      <c r="P541" s="293"/>
      <c r="Q541" s="114"/>
      <c r="R541" s="114"/>
      <c r="S541" s="114"/>
      <c r="T541" s="114"/>
      <c r="U541" s="114"/>
      <c r="V541" s="114"/>
      <c r="W541" s="114"/>
      <c r="X541" s="114"/>
      <c r="Y541" s="112"/>
    </row>
    <row r="542" spans="1:32" ht="24" x14ac:dyDescent="0.55000000000000004">
      <c r="A542" s="114"/>
      <c r="B542" s="115"/>
      <c r="C542" s="115"/>
      <c r="D542" s="115"/>
      <c r="E542" s="115"/>
      <c r="F542" s="115"/>
      <c r="G542" s="115"/>
      <c r="H542" s="115"/>
      <c r="I542" s="115"/>
      <c r="J542" s="116"/>
      <c r="K542" s="116"/>
      <c r="L542" s="114"/>
      <c r="M542" s="114"/>
      <c r="N542" s="114"/>
      <c r="O542" s="114"/>
      <c r="P542" s="114"/>
      <c r="Q542" s="114"/>
      <c r="R542" s="114"/>
      <c r="S542" s="114"/>
      <c r="T542" s="114"/>
      <c r="U542" s="114"/>
      <c r="V542" s="114"/>
      <c r="W542" s="114"/>
      <c r="X542" s="114"/>
      <c r="Y542" s="112"/>
      <c r="AD542" s="111"/>
    </row>
    <row r="543" spans="1:32" ht="19.5" x14ac:dyDescent="0.45">
      <c r="A543" s="117"/>
      <c r="B543" s="118"/>
      <c r="C543" s="118"/>
      <c r="D543" s="118"/>
      <c r="E543" s="118"/>
      <c r="F543" s="118"/>
      <c r="G543" s="118"/>
      <c r="H543" s="118"/>
      <c r="I543" s="118"/>
      <c r="J543" s="119"/>
      <c r="K543" s="281" t="s">
        <v>119</v>
      </c>
      <c r="L543" s="282"/>
      <c r="M543" s="282"/>
      <c r="N543" s="282"/>
      <c r="O543" s="282"/>
      <c r="P543" s="282"/>
      <c r="Q543" s="282"/>
      <c r="R543" s="282"/>
      <c r="S543" s="282"/>
      <c r="T543" s="282"/>
      <c r="U543" s="282"/>
      <c r="V543" s="283"/>
      <c r="W543" s="284" t="s">
        <v>120</v>
      </c>
      <c r="X543" s="263" t="s">
        <v>121</v>
      </c>
      <c r="Y543" s="263" t="s">
        <v>122</v>
      </c>
      <c r="Z543" s="263" t="s">
        <v>123</v>
      </c>
      <c r="AA543" s="266" t="s">
        <v>124</v>
      </c>
      <c r="AB543" s="269" t="s">
        <v>156</v>
      </c>
      <c r="AC543" s="272" t="s">
        <v>125</v>
      </c>
      <c r="AD543" s="275" t="s">
        <v>126</v>
      </c>
      <c r="AE543" s="242" t="s">
        <v>127</v>
      </c>
      <c r="AF543" s="245" t="s">
        <v>128</v>
      </c>
    </row>
    <row r="544" spans="1:32" ht="18.75" x14ac:dyDescent="0.45">
      <c r="A544" s="291" t="s">
        <v>110</v>
      </c>
      <c r="B544" s="256" t="s">
        <v>129</v>
      </c>
      <c r="C544" s="251" t="s">
        <v>130</v>
      </c>
      <c r="D544" s="252" t="s">
        <v>111</v>
      </c>
      <c r="E544" s="254" t="s">
        <v>157</v>
      </c>
      <c r="F544" s="255"/>
      <c r="G544" s="256"/>
      <c r="H544" s="251" t="s">
        <v>131</v>
      </c>
      <c r="I544" s="251" t="s">
        <v>132</v>
      </c>
      <c r="J544" s="260" t="s">
        <v>133</v>
      </c>
      <c r="K544" s="287" t="s">
        <v>110</v>
      </c>
      <c r="L544" s="226" t="s">
        <v>134</v>
      </c>
      <c r="M544" s="226" t="s">
        <v>135</v>
      </c>
      <c r="N544" s="226" t="s">
        <v>111</v>
      </c>
      <c r="O544" s="226" t="s">
        <v>112</v>
      </c>
      <c r="P544" s="226" t="s">
        <v>136</v>
      </c>
      <c r="Q544" s="226" t="s">
        <v>137</v>
      </c>
      <c r="R544" s="229" t="s">
        <v>138</v>
      </c>
      <c r="S544" s="232" t="s">
        <v>113</v>
      </c>
      <c r="T544" s="233"/>
      <c r="U544" s="234"/>
      <c r="V544" s="226" t="s">
        <v>139</v>
      </c>
      <c r="W544" s="285"/>
      <c r="X544" s="264"/>
      <c r="Y544" s="264"/>
      <c r="Z544" s="264"/>
      <c r="AA544" s="267"/>
      <c r="AB544" s="270"/>
      <c r="AC544" s="273"/>
      <c r="AD544" s="276"/>
      <c r="AE544" s="243"/>
      <c r="AF544" s="246"/>
    </row>
    <row r="545" spans="1:32" ht="14.25" customHeight="1" x14ac:dyDescent="0.4">
      <c r="A545" s="291"/>
      <c r="B545" s="292"/>
      <c r="C545" s="252"/>
      <c r="D545" s="252"/>
      <c r="E545" s="257"/>
      <c r="F545" s="258"/>
      <c r="G545" s="259"/>
      <c r="H545" s="252"/>
      <c r="I545" s="252"/>
      <c r="J545" s="261"/>
      <c r="K545" s="288"/>
      <c r="L545" s="227"/>
      <c r="M545" s="227"/>
      <c r="N545" s="227"/>
      <c r="O545" s="227"/>
      <c r="P545" s="227"/>
      <c r="Q545" s="227"/>
      <c r="R545" s="230"/>
      <c r="S545" s="227" t="s">
        <v>140</v>
      </c>
      <c r="T545" s="235" t="s">
        <v>141</v>
      </c>
      <c r="U545" s="237" t="s">
        <v>142</v>
      </c>
      <c r="V545" s="227"/>
      <c r="W545" s="285"/>
      <c r="X545" s="264"/>
      <c r="Y545" s="264"/>
      <c r="Z545" s="264"/>
      <c r="AA545" s="267"/>
      <c r="AB545" s="270"/>
      <c r="AC545" s="273"/>
      <c r="AD545" s="276"/>
      <c r="AE545" s="243"/>
      <c r="AF545" s="246"/>
    </row>
    <row r="546" spans="1:32" ht="14.25" customHeight="1" x14ac:dyDescent="0.4">
      <c r="A546" s="291"/>
      <c r="B546" s="292"/>
      <c r="C546" s="252"/>
      <c r="D546" s="252"/>
      <c r="E546" s="290" t="s">
        <v>114</v>
      </c>
      <c r="F546" s="290" t="s">
        <v>158</v>
      </c>
      <c r="G546" s="290" t="s">
        <v>115</v>
      </c>
      <c r="H546" s="252"/>
      <c r="I546" s="252"/>
      <c r="J546" s="261"/>
      <c r="K546" s="288"/>
      <c r="L546" s="227"/>
      <c r="M546" s="227"/>
      <c r="N546" s="227"/>
      <c r="O546" s="227"/>
      <c r="P546" s="227"/>
      <c r="Q546" s="227"/>
      <c r="R546" s="230"/>
      <c r="S546" s="227"/>
      <c r="T546" s="235"/>
      <c r="U546" s="238"/>
      <c r="V546" s="227"/>
      <c r="W546" s="285"/>
      <c r="X546" s="264"/>
      <c r="Y546" s="264"/>
      <c r="Z546" s="264"/>
      <c r="AA546" s="267"/>
      <c r="AB546" s="270"/>
      <c r="AC546" s="273"/>
      <c r="AD546" s="276"/>
      <c r="AE546" s="243"/>
      <c r="AF546" s="246"/>
    </row>
    <row r="547" spans="1:32" ht="14.25" customHeight="1" x14ac:dyDescent="0.4">
      <c r="A547" s="291"/>
      <c r="B547" s="292"/>
      <c r="C547" s="252"/>
      <c r="D547" s="252"/>
      <c r="E547" s="252"/>
      <c r="F547" s="252"/>
      <c r="G547" s="252"/>
      <c r="H547" s="252"/>
      <c r="I547" s="252"/>
      <c r="J547" s="261"/>
      <c r="K547" s="288"/>
      <c r="L547" s="227"/>
      <c r="M547" s="227"/>
      <c r="N547" s="227"/>
      <c r="O547" s="227"/>
      <c r="P547" s="227"/>
      <c r="Q547" s="227"/>
      <c r="R547" s="230"/>
      <c r="S547" s="227"/>
      <c r="T547" s="235"/>
      <c r="U547" s="238"/>
      <c r="V547" s="227"/>
      <c r="W547" s="285"/>
      <c r="X547" s="264"/>
      <c r="Y547" s="264"/>
      <c r="Z547" s="264"/>
      <c r="AA547" s="267"/>
      <c r="AB547" s="270"/>
      <c r="AC547" s="273"/>
      <c r="AD547" s="276"/>
      <c r="AE547" s="243"/>
      <c r="AF547" s="246"/>
    </row>
    <row r="548" spans="1:32" ht="14.25" customHeight="1" x14ac:dyDescent="0.4">
      <c r="A548" s="291"/>
      <c r="B548" s="259"/>
      <c r="C548" s="253"/>
      <c r="D548" s="253"/>
      <c r="E548" s="253"/>
      <c r="F548" s="253"/>
      <c r="G548" s="253"/>
      <c r="H548" s="253"/>
      <c r="I548" s="253"/>
      <c r="J548" s="262"/>
      <c r="K548" s="289"/>
      <c r="L548" s="228"/>
      <c r="M548" s="228"/>
      <c r="N548" s="228"/>
      <c r="O548" s="228"/>
      <c r="P548" s="228"/>
      <c r="Q548" s="228"/>
      <c r="R548" s="231"/>
      <c r="S548" s="228"/>
      <c r="T548" s="236"/>
      <c r="U548" s="239"/>
      <c r="V548" s="228"/>
      <c r="W548" s="286"/>
      <c r="X548" s="265"/>
      <c r="Y548" s="265"/>
      <c r="Z548" s="265"/>
      <c r="AA548" s="268"/>
      <c r="AB548" s="271"/>
      <c r="AC548" s="274"/>
      <c r="AD548" s="277"/>
      <c r="AE548" s="244"/>
      <c r="AF548" s="247"/>
    </row>
    <row r="549" spans="1:32" ht="24" x14ac:dyDescent="0.55000000000000004">
      <c r="A549" s="79">
        <v>45</v>
      </c>
      <c r="B549" s="79" t="s">
        <v>143</v>
      </c>
      <c r="C549" s="79">
        <v>1219</v>
      </c>
      <c r="D549" s="79">
        <v>3</v>
      </c>
      <c r="E549" s="144" t="s">
        <v>162</v>
      </c>
      <c r="F549" s="145">
        <v>0</v>
      </c>
      <c r="G549" s="129">
        <v>12.5</v>
      </c>
      <c r="H549" s="129">
        <v>12.5</v>
      </c>
      <c r="I549" s="79">
        <v>1500</v>
      </c>
      <c r="J549" s="122">
        <f t="shared" ref="J549:J550" si="183">H549*I549</f>
        <v>18750</v>
      </c>
      <c r="K549" s="79">
        <v>1</v>
      </c>
      <c r="L549" s="79" t="s">
        <v>204</v>
      </c>
      <c r="M549" s="79" t="s">
        <v>146</v>
      </c>
      <c r="N549" s="79" t="s">
        <v>201</v>
      </c>
      <c r="O549" s="79">
        <f t="shared" ref="O549" si="184">H549*4</f>
        <v>50</v>
      </c>
      <c r="P549" s="79">
        <v>100</v>
      </c>
      <c r="Q549" s="79">
        <v>6550</v>
      </c>
      <c r="R549" s="123">
        <f t="shared" ref="R549:R550" si="185">O549*Q549</f>
        <v>327500</v>
      </c>
      <c r="S549" s="79">
        <v>18</v>
      </c>
      <c r="T549" s="79">
        <v>26</v>
      </c>
      <c r="U549" s="123">
        <f t="shared" ref="U549:U550" si="186">R549*T549/100</f>
        <v>85150</v>
      </c>
      <c r="V549" s="123">
        <f t="shared" ref="V549:V550" si="187">R549-U549</f>
        <v>242350</v>
      </c>
      <c r="W549" s="157">
        <f t="shared" ref="W549:W550" si="188">J549+V549</f>
        <v>261100</v>
      </c>
      <c r="X549" s="157">
        <f t="shared" ref="X549:X550" si="189">W549</f>
        <v>261100</v>
      </c>
      <c r="Y549" s="79"/>
      <c r="Z549" s="157">
        <f t="shared" ref="Z549:Z550" si="190">X549</f>
        <v>261100</v>
      </c>
      <c r="AA549" s="124">
        <v>0.3</v>
      </c>
      <c r="AB549" s="149">
        <v>783.3</v>
      </c>
      <c r="AC549" s="32" t="s">
        <v>278</v>
      </c>
      <c r="AD549" s="126" t="s">
        <v>277</v>
      </c>
      <c r="AE549" s="30"/>
      <c r="AF549" s="127"/>
    </row>
    <row r="550" spans="1:32" ht="24" x14ac:dyDescent="0.55000000000000004">
      <c r="A550" s="79"/>
      <c r="B550" s="79"/>
      <c r="C550" s="79"/>
      <c r="D550" s="79">
        <v>1</v>
      </c>
      <c r="E550" s="144"/>
      <c r="F550" s="145"/>
      <c r="G550" s="129">
        <v>15.5</v>
      </c>
      <c r="H550" s="129">
        <v>15.5</v>
      </c>
      <c r="I550" s="79">
        <v>1500</v>
      </c>
      <c r="J550" s="122">
        <f t="shared" si="183"/>
        <v>23250</v>
      </c>
      <c r="K550" s="79"/>
      <c r="L550" s="79"/>
      <c r="M550" s="79"/>
      <c r="N550" s="79"/>
      <c r="O550" s="79"/>
      <c r="P550" s="79"/>
      <c r="Q550" s="79"/>
      <c r="R550" s="123">
        <f t="shared" si="185"/>
        <v>0</v>
      </c>
      <c r="S550" s="79"/>
      <c r="T550" s="79"/>
      <c r="U550" s="123">
        <f t="shared" si="186"/>
        <v>0</v>
      </c>
      <c r="V550" s="123">
        <f t="shared" si="187"/>
        <v>0</v>
      </c>
      <c r="W550" s="157">
        <f t="shared" si="188"/>
        <v>23250</v>
      </c>
      <c r="X550" s="157">
        <f t="shared" si="189"/>
        <v>23250</v>
      </c>
      <c r="Y550" s="79"/>
      <c r="Z550" s="157">
        <f t="shared" si="190"/>
        <v>23250</v>
      </c>
      <c r="AA550" s="124">
        <v>0.01</v>
      </c>
      <c r="AB550" s="149">
        <v>0</v>
      </c>
      <c r="AC550" s="32"/>
      <c r="AD550" s="164"/>
      <c r="AE550" s="30"/>
      <c r="AF550" s="127"/>
    </row>
    <row r="551" spans="1:32" ht="24" x14ac:dyDescent="0.55000000000000004">
      <c r="A551" s="32"/>
      <c r="B551" s="32"/>
      <c r="C551" s="32"/>
      <c r="D551" s="32"/>
      <c r="E551" s="127"/>
      <c r="F551" s="127"/>
      <c r="G551" s="142"/>
      <c r="H551" s="142"/>
      <c r="I551" s="32"/>
      <c r="J551" s="58"/>
      <c r="K551" s="32"/>
      <c r="L551" s="32"/>
      <c r="M551" s="32"/>
      <c r="N551" s="32"/>
      <c r="O551" s="32"/>
      <c r="P551" s="32"/>
      <c r="Q551" s="32"/>
      <c r="R551" s="50"/>
      <c r="S551" s="32"/>
      <c r="T551" s="32"/>
      <c r="U551" s="50"/>
      <c r="V551" s="50"/>
      <c r="W551" s="50"/>
      <c r="X551" s="50"/>
      <c r="Y551" s="32"/>
      <c r="Z551" s="50"/>
      <c r="AA551" s="38"/>
      <c r="AB551" s="131"/>
      <c r="AC551" s="127"/>
      <c r="AD551" s="127"/>
      <c r="AE551" s="127"/>
      <c r="AF551" s="127"/>
    </row>
    <row r="552" spans="1:32" s="134" customFormat="1" ht="21.75" x14ac:dyDescent="0.5">
      <c r="A552" s="133" t="s">
        <v>490</v>
      </c>
      <c r="Z552" s="135" t="s">
        <v>167</v>
      </c>
      <c r="AA552" s="136"/>
      <c r="AB552" s="137">
        <f>SUM(AB549:AB550)</f>
        <v>783.3</v>
      </c>
    </row>
    <row r="553" spans="1:32" s="134" customFormat="1" ht="21.75" x14ac:dyDescent="0.5">
      <c r="A553" s="133" t="s">
        <v>491</v>
      </c>
      <c r="Z553" s="135" t="s">
        <v>168</v>
      </c>
      <c r="AA553" s="136"/>
      <c r="AB553" s="137">
        <f>AB552*90/100</f>
        <v>704.97</v>
      </c>
    </row>
    <row r="554" spans="1:32" s="134" customFormat="1" ht="19.5" customHeight="1" x14ac:dyDescent="0.5">
      <c r="A554" s="133" t="s">
        <v>492</v>
      </c>
      <c r="Z554" s="138" t="s">
        <v>169</v>
      </c>
      <c r="AA554" s="139"/>
      <c r="AB554" s="137">
        <f>AB552-AB553</f>
        <v>78.329999999999927</v>
      </c>
    </row>
    <row r="555" spans="1:32" s="134" customFormat="1" ht="21" customHeight="1" x14ac:dyDescent="0.5">
      <c r="A555" s="133" t="s">
        <v>493</v>
      </c>
    </row>
    <row r="556" spans="1:32" s="134" customFormat="1" ht="22.5" customHeight="1" x14ac:dyDescent="0.5">
      <c r="A556" s="133" t="s">
        <v>494</v>
      </c>
    </row>
    <row r="557" spans="1:32" s="134" customFormat="1" ht="22.5" customHeight="1" x14ac:dyDescent="0.5">
      <c r="A557" s="133" t="s">
        <v>495</v>
      </c>
    </row>
  </sheetData>
  <mergeCells count="959">
    <mergeCell ref="AC543:AC548"/>
    <mergeCell ref="AD543:AD548"/>
    <mergeCell ref="AE543:AE548"/>
    <mergeCell ref="AF543:AF548"/>
    <mergeCell ref="A544:A548"/>
    <mergeCell ref="B544:B548"/>
    <mergeCell ref="C544:C548"/>
    <mergeCell ref="D544:D548"/>
    <mergeCell ref="E544:G545"/>
    <mergeCell ref="H544:H548"/>
    <mergeCell ref="I544:I548"/>
    <mergeCell ref="J544:J548"/>
    <mergeCell ref="K544:K548"/>
    <mergeCell ref="L544:L548"/>
    <mergeCell ref="M544:M548"/>
    <mergeCell ref="N544:N548"/>
    <mergeCell ref="O544:O548"/>
    <mergeCell ref="P544:P548"/>
    <mergeCell ref="Q544:Q548"/>
    <mergeCell ref="R544:R548"/>
    <mergeCell ref="S544:U544"/>
    <mergeCell ref="V544:V548"/>
    <mergeCell ref="S545:S548"/>
    <mergeCell ref="T545:T548"/>
    <mergeCell ref="B541:I541"/>
    <mergeCell ref="J541:P541"/>
    <mergeCell ref="K543:V543"/>
    <mergeCell ref="W543:W548"/>
    <mergeCell ref="X543:X548"/>
    <mergeCell ref="Y543:Y548"/>
    <mergeCell ref="Z543:Z548"/>
    <mergeCell ref="AA543:AA548"/>
    <mergeCell ref="AB543:AB548"/>
    <mergeCell ref="U545:U548"/>
    <mergeCell ref="E546:E548"/>
    <mergeCell ref="F546:F548"/>
    <mergeCell ref="G546:G548"/>
    <mergeCell ref="AF6:AF11"/>
    <mergeCell ref="H7:H11"/>
    <mergeCell ref="I7:I11"/>
    <mergeCell ref="J7:J11"/>
    <mergeCell ref="Y6:Y11"/>
    <mergeCell ref="Z6:Z11"/>
    <mergeCell ref="AA6:AA11"/>
    <mergeCell ref="AB6:AB11"/>
    <mergeCell ref="AC6:AC11"/>
    <mergeCell ref="AD6:AD11"/>
    <mergeCell ref="V7:V11"/>
    <mergeCell ref="S8:S11"/>
    <mergeCell ref="AE6:AE11"/>
    <mergeCell ref="R7:R11"/>
    <mergeCell ref="A2:X2"/>
    <mergeCell ref="J4:O4"/>
    <mergeCell ref="K6:V6"/>
    <mergeCell ref="W6:W11"/>
    <mergeCell ref="X6:X11"/>
    <mergeCell ref="K7:K11"/>
    <mergeCell ref="L7:L11"/>
    <mergeCell ref="M7:M11"/>
    <mergeCell ref="N7:N11"/>
    <mergeCell ref="O7:O11"/>
    <mergeCell ref="P7:P11"/>
    <mergeCell ref="A7:A11"/>
    <mergeCell ref="B7:B11"/>
    <mergeCell ref="Q7:Q11"/>
    <mergeCell ref="C7:C11"/>
    <mergeCell ref="D7:D11"/>
    <mergeCell ref="E7:G8"/>
    <mergeCell ref="E9:E11"/>
    <mergeCell ref="F9:F11"/>
    <mergeCell ref="G9:G11"/>
    <mergeCell ref="B4:I4"/>
    <mergeCell ref="S7:U7"/>
    <mergeCell ref="T8:T11"/>
    <mergeCell ref="U8:U11"/>
    <mergeCell ref="B28:I28"/>
    <mergeCell ref="J28:O28"/>
    <mergeCell ref="K30:V30"/>
    <mergeCell ref="W30:W35"/>
    <mergeCell ref="Q31:Q35"/>
    <mergeCell ref="R31:R35"/>
    <mergeCell ref="S31:U31"/>
    <mergeCell ref="V31:V35"/>
    <mergeCell ref="S32:S35"/>
    <mergeCell ref="T32:T35"/>
    <mergeCell ref="U32:U35"/>
    <mergeCell ref="E33:E35"/>
    <mergeCell ref="F33:F35"/>
    <mergeCell ref="G33:G35"/>
    <mergeCell ref="AE30:AE35"/>
    <mergeCell ref="AF30:AF35"/>
    <mergeCell ref="A31:A35"/>
    <mergeCell ref="B31:B35"/>
    <mergeCell ref="C31:C35"/>
    <mergeCell ref="D31:D35"/>
    <mergeCell ref="E31:G32"/>
    <mergeCell ref="H31:H35"/>
    <mergeCell ref="I31:I35"/>
    <mergeCell ref="J31:J35"/>
    <mergeCell ref="K31:K35"/>
    <mergeCell ref="L31:L35"/>
    <mergeCell ref="M31:M35"/>
    <mergeCell ref="N31:N35"/>
    <mergeCell ref="O31:O35"/>
    <mergeCell ref="P31:P35"/>
    <mergeCell ref="X30:X35"/>
    <mergeCell ref="Y30:Y35"/>
    <mergeCell ref="Z30:Z35"/>
    <mergeCell ref="AA30:AA35"/>
    <mergeCell ref="AB30:AB35"/>
    <mergeCell ref="AC30:AC35"/>
    <mergeCell ref="AD30:AD35"/>
    <mergeCell ref="B47:I47"/>
    <mergeCell ref="J47:O47"/>
    <mergeCell ref="K49:V49"/>
    <mergeCell ref="W49:W54"/>
    <mergeCell ref="X49:X54"/>
    <mergeCell ref="P50:P54"/>
    <mergeCell ref="Q50:Q54"/>
    <mergeCell ref="R50:R54"/>
    <mergeCell ref="S50:U50"/>
    <mergeCell ref="V50:V54"/>
    <mergeCell ref="S51:S54"/>
    <mergeCell ref="T51:T54"/>
    <mergeCell ref="U51:U54"/>
    <mergeCell ref="E52:E54"/>
    <mergeCell ref="F52:F54"/>
    <mergeCell ref="G52:G54"/>
    <mergeCell ref="AD49:AD54"/>
    <mergeCell ref="AE49:AE54"/>
    <mergeCell ref="AF49:AF54"/>
    <mergeCell ref="A50:A54"/>
    <mergeCell ref="B50:B54"/>
    <mergeCell ref="C50:C54"/>
    <mergeCell ref="D50:D54"/>
    <mergeCell ref="E50:G51"/>
    <mergeCell ref="H50:H54"/>
    <mergeCell ref="I50:I54"/>
    <mergeCell ref="J50:J54"/>
    <mergeCell ref="K50:K54"/>
    <mergeCell ref="L50:L54"/>
    <mergeCell ref="M50:M54"/>
    <mergeCell ref="N50:N54"/>
    <mergeCell ref="O50:O54"/>
    <mergeCell ref="Y49:Y54"/>
    <mergeCell ref="Z49:Z54"/>
    <mergeCell ref="AA49:AA54"/>
    <mergeCell ref="AB49:AB54"/>
    <mergeCell ref="AC49:AC54"/>
    <mergeCell ref="B67:I67"/>
    <mergeCell ref="J67:O67"/>
    <mergeCell ref="K69:V69"/>
    <mergeCell ref="W69:W74"/>
    <mergeCell ref="X69:X74"/>
    <mergeCell ref="O70:O74"/>
    <mergeCell ref="P70:P74"/>
    <mergeCell ref="Q70:Q74"/>
    <mergeCell ref="R70:R74"/>
    <mergeCell ref="S70:U70"/>
    <mergeCell ref="V70:V74"/>
    <mergeCell ref="S71:S74"/>
    <mergeCell ref="T71:T74"/>
    <mergeCell ref="U71:U74"/>
    <mergeCell ref="E72:E74"/>
    <mergeCell ref="F72:F74"/>
    <mergeCell ref="Y69:Y74"/>
    <mergeCell ref="Z69:Z74"/>
    <mergeCell ref="AA69:AA74"/>
    <mergeCell ref="AB69:AB74"/>
    <mergeCell ref="A70:A74"/>
    <mergeCell ref="B70:B74"/>
    <mergeCell ref="C70:C74"/>
    <mergeCell ref="D70:D74"/>
    <mergeCell ref="E70:G71"/>
    <mergeCell ref="H70:H74"/>
    <mergeCell ref="I70:I74"/>
    <mergeCell ref="J70:J74"/>
    <mergeCell ref="K70:K74"/>
    <mergeCell ref="L70:L74"/>
    <mergeCell ref="M70:M74"/>
    <mergeCell ref="N70:N74"/>
    <mergeCell ref="G72:G74"/>
    <mergeCell ref="B85:I85"/>
    <mergeCell ref="J85:O85"/>
    <mergeCell ref="K87:V87"/>
    <mergeCell ref="W87:W92"/>
    <mergeCell ref="O88:O92"/>
    <mergeCell ref="P88:P92"/>
    <mergeCell ref="Q88:Q92"/>
    <mergeCell ref="R88:R92"/>
    <mergeCell ref="S88:U88"/>
    <mergeCell ref="V88:V92"/>
    <mergeCell ref="S89:S92"/>
    <mergeCell ref="T89:T92"/>
    <mergeCell ref="U89:U92"/>
    <mergeCell ref="E90:E92"/>
    <mergeCell ref="F90:F92"/>
    <mergeCell ref="AC87:AC92"/>
    <mergeCell ref="AD87:AD92"/>
    <mergeCell ref="AE87:AE92"/>
    <mergeCell ref="AF87:AF92"/>
    <mergeCell ref="A88:A92"/>
    <mergeCell ref="B88:B92"/>
    <mergeCell ref="C88:C92"/>
    <mergeCell ref="D88:D92"/>
    <mergeCell ref="E88:G89"/>
    <mergeCell ref="H88:H92"/>
    <mergeCell ref="I88:I92"/>
    <mergeCell ref="J88:J92"/>
    <mergeCell ref="K88:K92"/>
    <mergeCell ref="L88:L92"/>
    <mergeCell ref="M88:M92"/>
    <mergeCell ref="N88:N92"/>
    <mergeCell ref="X87:X92"/>
    <mergeCell ref="Y87:Y92"/>
    <mergeCell ref="Z87:Z92"/>
    <mergeCell ref="AA87:AA92"/>
    <mergeCell ref="AB87:AB92"/>
    <mergeCell ref="G90:G92"/>
    <mergeCell ref="B104:I104"/>
    <mergeCell ref="J104:O104"/>
    <mergeCell ref="K106:V106"/>
    <mergeCell ref="W106:W111"/>
    <mergeCell ref="O107:O111"/>
    <mergeCell ref="P107:P111"/>
    <mergeCell ref="Q107:Q111"/>
    <mergeCell ref="R107:R111"/>
    <mergeCell ref="S107:U107"/>
    <mergeCell ref="V107:V111"/>
    <mergeCell ref="S108:S111"/>
    <mergeCell ref="T108:T111"/>
    <mergeCell ref="U108:U111"/>
    <mergeCell ref="E109:E111"/>
    <mergeCell ref="F109:F111"/>
    <mergeCell ref="AC106:AC111"/>
    <mergeCell ref="AD106:AD111"/>
    <mergeCell ref="AE106:AE111"/>
    <mergeCell ref="AF106:AF111"/>
    <mergeCell ref="A107:A111"/>
    <mergeCell ref="B107:B111"/>
    <mergeCell ref="C107:C111"/>
    <mergeCell ref="D107:D111"/>
    <mergeCell ref="E107:G108"/>
    <mergeCell ref="H107:H111"/>
    <mergeCell ref="I107:I111"/>
    <mergeCell ref="J107:J111"/>
    <mergeCell ref="K107:K111"/>
    <mergeCell ref="L107:L111"/>
    <mergeCell ref="M107:M111"/>
    <mergeCell ref="N107:N111"/>
    <mergeCell ref="X106:X111"/>
    <mergeCell ref="Y106:Y111"/>
    <mergeCell ref="Z106:Z111"/>
    <mergeCell ref="AA106:AA111"/>
    <mergeCell ref="AB106:AB111"/>
    <mergeCell ref="G109:G111"/>
    <mergeCell ref="B125:I125"/>
    <mergeCell ref="J125:O125"/>
    <mergeCell ref="K127:V127"/>
    <mergeCell ref="W127:W132"/>
    <mergeCell ref="O128:O132"/>
    <mergeCell ref="P128:P132"/>
    <mergeCell ref="Q128:Q132"/>
    <mergeCell ref="R128:R132"/>
    <mergeCell ref="S128:U128"/>
    <mergeCell ref="V128:V132"/>
    <mergeCell ref="S129:S132"/>
    <mergeCell ref="T129:T132"/>
    <mergeCell ref="U129:U132"/>
    <mergeCell ref="E130:E132"/>
    <mergeCell ref="F130:F132"/>
    <mergeCell ref="AC127:AC132"/>
    <mergeCell ref="AD127:AD132"/>
    <mergeCell ref="AE127:AE132"/>
    <mergeCell ref="AF127:AF132"/>
    <mergeCell ref="A128:A132"/>
    <mergeCell ref="B128:B132"/>
    <mergeCell ref="C128:C132"/>
    <mergeCell ref="D128:D132"/>
    <mergeCell ref="E128:G129"/>
    <mergeCell ref="H128:H132"/>
    <mergeCell ref="I128:I132"/>
    <mergeCell ref="J128:J132"/>
    <mergeCell ref="K128:K132"/>
    <mergeCell ref="L128:L132"/>
    <mergeCell ref="M128:M132"/>
    <mergeCell ref="N128:N132"/>
    <mergeCell ref="X127:X132"/>
    <mergeCell ref="Y127:Y132"/>
    <mergeCell ref="Z127:Z132"/>
    <mergeCell ref="AA127:AA132"/>
    <mergeCell ref="AB127:AB132"/>
    <mergeCell ref="G130:G132"/>
    <mergeCell ref="B153:I153"/>
    <mergeCell ref="J153:O153"/>
    <mergeCell ref="K155:V155"/>
    <mergeCell ref="W155:W160"/>
    <mergeCell ref="O156:O160"/>
    <mergeCell ref="P156:P160"/>
    <mergeCell ref="Q156:Q160"/>
    <mergeCell ref="R156:R160"/>
    <mergeCell ref="S156:U156"/>
    <mergeCell ref="V156:V160"/>
    <mergeCell ref="S157:S160"/>
    <mergeCell ref="T157:T160"/>
    <mergeCell ref="U157:U160"/>
    <mergeCell ref="E158:E160"/>
    <mergeCell ref="F158:F160"/>
    <mergeCell ref="AC155:AC160"/>
    <mergeCell ref="AD155:AD160"/>
    <mergeCell ref="AE155:AE160"/>
    <mergeCell ref="AF155:AF160"/>
    <mergeCell ref="A156:A160"/>
    <mergeCell ref="B156:B160"/>
    <mergeCell ref="C156:C160"/>
    <mergeCell ref="D156:D160"/>
    <mergeCell ref="E156:G157"/>
    <mergeCell ref="H156:H160"/>
    <mergeCell ref="I156:I160"/>
    <mergeCell ref="J156:J160"/>
    <mergeCell ref="K156:K160"/>
    <mergeCell ref="L156:L160"/>
    <mergeCell ref="M156:M160"/>
    <mergeCell ref="N156:N160"/>
    <mergeCell ref="X155:X160"/>
    <mergeCell ref="Y155:Y160"/>
    <mergeCell ref="Z155:Z160"/>
    <mergeCell ref="AA155:AA160"/>
    <mergeCell ref="AB155:AB160"/>
    <mergeCell ref="G158:G160"/>
    <mergeCell ref="B173:I173"/>
    <mergeCell ref="J173:P173"/>
    <mergeCell ref="K175:V175"/>
    <mergeCell ref="W175:W180"/>
    <mergeCell ref="O176:O180"/>
    <mergeCell ref="P176:P180"/>
    <mergeCell ref="Q176:Q180"/>
    <mergeCell ref="R176:R180"/>
    <mergeCell ref="S176:U176"/>
    <mergeCell ref="V176:V180"/>
    <mergeCell ref="S177:S180"/>
    <mergeCell ref="T177:T180"/>
    <mergeCell ref="U177:U180"/>
    <mergeCell ref="E178:E180"/>
    <mergeCell ref="F178:F180"/>
    <mergeCell ref="AC175:AC180"/>
    <mergeCell ref="AD175:AD180"/>
    <mergeCell ref="AE175:AE180"/>
    <mergeCell ref="AF175:AF180"/>
    <mergeCell ref="A176:A180"/>
    <mergeCell ref="B176:B180"/>
    <mergeCell ref="C176:C180"/>
    <mergeCell ref="D176:D180"/>
    <mergeCell ref="E176:G177"/>
    <mergeCell ref="H176:H180"/>
    <mergeCell ref="I176:I180"/>
    <mergeCell ref="J176:J180"/>
    <mergeCell ref="K176:K180"/>
    <mergeCell ref="L176:L180"/>
    <mergeCell ref="M176:M180"/>
    <mergeCell ref="N176:N180"/>
    <mergeCell ref="X175:X180"/>
    <mergeCell ref="Y175:Y180"/>
    <mergeCell ref="Z175:Z180"/>
    <mergeCell ref="AA175:AA180"/>
    <mergeCell ref="AB175:AB180"/>
    <mergeCell ref="G178:G180"/>
    <mergeCell ref="B195:I195"/>
    <mergeCell ref="J195:P195"/>
    <mergeCell ref="K197:V197"/>
    <mergeCell ref="W197:W202"/>
    <mergeCell ref="O198:O202"/>
    <mergeCell ref="P198:P202"/>
    <mergeCell ref="Q198:Q202"/>
    <mergeCell ref="R198:R202"/>
    <mergeCell ref="S198:U198"/>
    <mergeCell ref="V198:V202"/>
    <mergeCell ref="S199:S202"/>
    <mergeCell ref="T199:T202"/>
    <mergeCell ref="U199:U202"/>
    <mergeCell ref="E200:E202"/>
    <mergeCell ref="F200:F202"/>
    <mergeCell ref="AC197:AC202"/>
    <mergeCell ref="AD197:AD202"/>
    <mergeCell ref="AE197:AE202"/>
    <mergeCell ref="AF197:AF202"/>
    <mergeCell ref="A198:A202"/>
    <mergeCell ref="B198:B202"/>
    <mergeCell ref="C198:C202"/>
    <mergeCell ref="D198:D202"/>
    <mergeCell ref="E198:G199"/>
    <mergeCell ref="H198:H202"/>
    <mergeCell ref="I198:I202"/>
    <mergeCell ref="J198:J202"/>
    <mergeCell ref="K198:K202"/>
    <mergeCell ref="L198:L202"/>
    <mergeCell ref="M198:M202"/>
    <mergeCell ref="N198:N202"/>
    <mergeCell ref="X197:X202"/>
    <mergeCell ref="Y197:Y202"/>
    <mergeCell ref="Z197:Z202"/>
    <mergeCell ref="AA197:AA202"/>
    <mergeCell ref="AB197:AB202"/>
    <mergeCell ref="G200:G202"/>
    <mergeCell ref="B219:I219"/>
    <mergeCell ref="J219:P219"/>
    <mergeCell ref="K221:V221"/>
    <mergeCell ref="W221:W226"/>
    <mergeCell ref="O222:O226"/>
    <mergeCell ref="P222:P226"/>
    <mergeCell ref="Q222:Q226"/>
    <mergeCell ref="R222:R226"/>
    <mergeCell ref="S222:U222"/>
    <mergeCell ref="V222:V226"/>
    <mergeCell ref="S223:S226"/>
    <mergeCell ref="T223:T226"/>
    <mergeCell ref="U223:U226"/>
    <mergeCell ref="E224:E226"/>
    <mergeCell ref="F224:F226"/>
    <mergeCell ref="AC221:AC226"/>
    <mergeCell ref="AD221:AD226"/>
    <mergeCell ref="AE221:AE226"/>
    <mergeCell ref="AF221:AF226"/>
    <mergeCell ref="A222:A226"/>
    <mergeCell ref="B222:B226"/>
    <mergeCell ref="C222:C226"/>
    <mergeCell ref="D222:D226"/>
    <mergeCell ref="E222:G223"/>
    <mergeCell ref="H222:H226"/>
    <mergeCell ref="I222:I226"/>
    <mergeCell ref="J222:J226"/>
    <mergeCell ref="K222:K226"/>
    <mergeCell ref="L222:L226"/>
    <mergeCell ref="M222:M226"/>
    <mergeCell ref="N222:N226"/>
    <mergeCell ref="X221:X226"/>
    <mergeCell ref="Y221:Y226"/>
    <mergeCell ref="Z221:Z226"/>
    <mergeCell ref="AA221:AA226"/>
    <mergeCell ref="AB221:AB226"/>
    <mergeCell ref="G224:G226"/>
    <mergeCell ref="B240:I240"/>
    <mergeCell ref="J240:P240"/>
    <mergeCell ref="K242:V242"/>
    <mergeCell ref="W242:W247"/>
    <mergeCell ref="O243:O247"/>
    <mergeCell ref="P243:P247"/>
    <mergeCell ref="Q243:Q247"/>
    <mergeCell ref="R243:R247"/>
    <mergeCell ref="S243:U243"/>
    <mergeCell ref="V243:V247"/>
    <mergeCell ref="S244:S247"/>
    <mergeCell ref="T244:T247"/>
    <mergeCell ref="U244:U247"/>
    <mergeCell ref="E245:E247"/>
    <mergeCell ref="F245:F247"/>
    <mergeCell ref="AC242:AC247"/>
    <mergeCell ref="AD242:AD247"/>
    <mergeCell ref="AE242:AE247"/>
    <mergeCell ref="AF242:AF247"/>
    <mergeCell ref="A243:A247"/>
    <mergeCell ref="B243:B247"/>
    <mergeCell ref="C243:C247"/>
    <mergeCell ref="D243:D247"/>
    <mergeCell ref="E243:G244"/>
    <mergeCell ref="H243:H247"/>
    <mergeCell ref="I243:I247"/>
    <mergeCell ref="J243:J247"/>
    <mergeCell ref="K243:K247"/>
    <mergeCell ref="L243:L247"/>
    <mergeCell ref="M243:M247"/>
    <mergeCell ref="N243:N247"/>
    <mergeCell ref="X242:X247"/>
    <mergeCell ref="Y242:Y247"/>
    <mergeCell ref="Z242:Z247"/>
    <mergeCell ref="AA242:AA247"/>
    <mergeCell ref="AB242:AB247"/>
    <mergeCell ref="G245:G247"/>
    <mergeCell ref="B261:I261"/>
    <mergeCell ref="J261:P261"/>
    <mergeCell ref="K263:V263"/>
    <mergeCell ref="W263:W268"/>
    <mergeCell ref="O264:O268"/>
    <mergeCell ref="P264:P268"/>
    <mergeCell ref="Q264:Q268"/>
    <mergeCell ref="R264:R268"/>
    <mergeCell ref="S264:U264"/>
    <mergeCell ref="V264:V268"/>
    <mergeCell ref="S265:S268"/>
    <mergeCell ref="T265:T268"/>
    <mergeCell ref="U265:U268"/>
    <mergeCell ref="E266:E268"/>
    <mergeCell ref="F266:F268"/>
    <mergeCell ref="AC263:AC268"/>
    <mergeCell ref="AD263:AD268"/>
    <mergeCell ref="AE263:AE268"/>
    <mergeCell ref="AF263:AF268"/>
    <mergeCell ref="A264:A268"/>
    <mergeCell ref="B264:B268"/>
    <mergeCell ref="C264:C268"/>
    <mergeCell ref="D264:D268"/>
    <mergeCell ref="E264:G265"/>
    <mergeCell ref="H264:H268"/>
    <mergeCell ref="I264:I268"/>
    <mergeCell ref="J264:J268"/>
    <mergeCell ref="K264:K268"/>
    <mergeCell ref="L264:L268"/>
    <mergeCell ref="M264:M268"/>
    <mergeCell ref="N264:N268"/>
    <mergeCell ref="X263:X268"/>
    <mergeCell ref="Y263:Y268"/>
    <mergeCell ref="Z263:Z268"/>
    <mergeCell ref="AA263:AA268"/>
    <mergeCell ref="AB263:AB268"/>
    <mergeCell ref="G266:G268"/>
    <mergeCell ref="B298:I298"/>
    <mergeCell ref="J298:P298"/>
    <mergeCell ref="K300:V300"/>
    <mergeCell ref="W300:W305"/>
    <mergeCell ref="O301:O305"/>
    <mergeCell ref="P301:P305"/>
    <mergeCell ref="Q301:Q305"/>
    <mergeCell ref="R301:R305"/>
    <mergeCell ref="S301:U301"/>
    <mergeCell ref="V301:V305"/>
    <mergeCell ref="S302:S305"/>
    <mergeCell ref="T302:T305"/>
    <mergeCell ref="U302:U305"/>
    <mergeCell ref="E303:E305"/>
    <mergeCell ref="F303:F305"/>
    <mergeCell ref="AC300:AC305"/>
    <mergeCell ref="AD300:AD305"/>
    <mergeCell ref="AE300:AE305"/>
    <mergeCell ref="AF300:AF305"/>
    <mergeCell ref="A301:A305"/>
    <mergeCell ref="B301:B305"/>
    <mergeCell ref="C301:C305"/>
    <mergeCell ref="D301:D305"/>
    <mergeCell ref="E301:G302"/>
    <mergeCell ref="H301:H305"/>
    <mergeCell ref="I301:I305"/>
    <mergeCell ref="J301:J305"/>
    <mergeCell ref="K301:K305"/>
    <mergeCell ref="L301:L305"/>
    <mergeCell ref="M301:M305"/>
    <mergeCell ref="N301:N305"/>
    <mergeCell ref="X300:X305"/>
    <mergeCell ref="Y300:Y305"/>
    <mergeCell ref="Z300:Z305"/>
    <mergeCell ref="AA300:AA305"/>
    <mergeCell ref="AB300:AB305"/>
    <mergeCell ref="G303:G305"/>
    <mergeCell ref="B317:I317"/>
    <mergeCell ref="J317:P317"/>
    <mergeCell ref="K319:V319"/>
    <mergeCell ref="W319:W324"/>
    <mergeCell ref="O320:O324"/>
    <mergeCell ref="P320:P324"/>
    <mergeCell ref="Q320:Q324"/>
    <mergeCell ref="R320:R324"/>
    <mergeCell ref="S320:U320"/>
    <mergeCell ref="V320:V324"/>
    <mergeCell ref="S321:S324"/>
    <mergeCell ref="T321:T324"/>
    <mergeCell ref="U321:U324"/>
    <mergeCell ref="E322:E324"/>
    <mergeCell ref="F322:F324"/>
    <mergeCell ref="AC319:AC324"/>
    <mergeCell ref="AD319:AD324"/>
    <mergeCell ref="AE319:AE324"/>
    <mergeCell ref="AF319:AF324"/>
    <mergeCell ref="A320:A324"/>
    <mergeCell ref="B320:B324"/>
    <mergeCell ref="C320:C324"/>
    <mergeCell ref="D320:D324"/>
    <mergeCell ref="E320:G321"/>
    <mergeCell ref="H320:H324"/>
    <mergeCell ref="I320:I324"/>
    <mergeCell ref="J320:J324"/>
    <mergeCell ref="K320:K324"/>
    <mergeCell ref="L320:L324"/>
    <mergeCell ref="M320:M324"/>
    <mergeCell ref="N320:N324"/>
    <mergeCell ref="X319:X324"/>
    <mergeCell ref="Y319:Y324"/>
    <mergeCell ref="Z319:Z324"/>
    <mergeCell ref="AA319:AA324"/>
    <mergeCell ref="AB319:AB324"/>
    <mergeCell ref="G322:G324"/>
    <mergeCell ref="B337:I337"/>
    <mergeCell ref="J337:P337"/>
    <mergeCell ref="K339:V339"/>
    <mergeCell ref="W339:W344"/>
    <mergeCell ref="O340:O344"/>
    <mergeCell ref="P340:P344"/>
    <mergeCell ref="Q340:Q344"/>
    <mergeCell ref="R340:R344"/>
    <mergeCell ref="S340:U340"/>
    <mergeCell ref="V340:V344"/>
    <mergeCell ref="S341:S344"/>
    <mergeCell ref="T341:T344"/>
    <mergeCell ref="U341:U344"/>
    <mergeCell ref="E342:E344"/>
    <mergeCell ref="F342:F344"/>
    <mergeCell ref="AC339:AC344"/>
    <mergeCell ref="AD339:AD344"/>
    <mergeCell ref="AE339:AE344"/>
    <mergeCell ref="AF339:AF344"/>
    <mergeCell ref="A340:A344"/>
    <mergeCell ref="B340:B344"/>
    <mergeCell ref="C340:C344"/>
    <mergeCell ref="D340:D344"/>
    <mergeCell ref="E340:G341"/>
    <mergeCell ref="H340:H344"/>
    <mergeCell ref="I340:I344"/>
    <mergeCell ref="J340:J344"/>
    <mergeCell ref="K340:K344"/>
    <mergeCell ref="L340:L344"/>
    <mergeCell ref="M340:M344"/>
    <mergeCell ref="N340:N344"/>
    <mergeCell ref="X339:X344"/>
    <mergeCell ref="Y339:Y344"/>
    <mergeCell ref="Z339:Z344"/>
    <mergeCell ref="AA339:AA344"/>
    <mergeCell ref="AB339:AB344"/>
    <mergeCell ref="G342:G344"/>
    <mergeCell ref="B356:I356"/>
    <mergeCell ref="J356:P356"/>
    <mergeCell ref="K358:V358"/>
    <mergeCell ref="W358:W363"/>
    <mergeCell ref="O359:O363"/>
    <mergeCell ref="P359:P363"/>
    <mergeCell ref="Q359:Q363"/>
    <mergeCell ref="R359:R363"/>
    <mergeCell ref="S359:U359"/>
    <mergeCell ref="V359:V363"/>
    <mergeCell ref="S360:S363"/>
    <mergeCell ref="T360:T363"/>
    <mergeCell ref="U360:U363"/>
    <mergeCell ref="E361:E363"/>
    <mergeCell ref="F361:F363"/>
    <mergeCell ref="AC358:AC363"/>
    <mergeCell ref="AD358:AD363"/>
    <mergeCell ref="AE358:AE363"/>
    <mergeCell ref="AF358:AF363"/>
    <mergeCell ref="A359:A363"/>
    <mergeCell ref="B359:B363"/>
    <mergeCell ref="C359:C363"/>
    <mergeCell ref="D359:D363"/>
    <mergeCell ref="E359:G360"/>
    <mergeCell ref="H359:H363"/>
    <mergeCell ref="I359:I363"/>
    <mergeCell ref="J359:J363"/>
    <mergeCell ref="K359:K363"/>
    <mergeCell ref="L359:L363"/>
    <mergeCell ref="M359:M363"/>
    <mergeCell ref="N359:N363"/>
    <mergeCell ref="X358:X363"/>
    <mergeCell ref="Y358:Y363"/>
    <mergeCell ref="Z358:Z363"/>
    <mergeCell ref="AA358:AA363"/>
    <mergeCell ref="AB358:AB363"/>
    <mergeCell ref="G361:G363"/>
    <mergeCell ref="B377:I377"/>
    <mergeCell ref="J377:P377"/>
    <mergeCell ref="K379:V379"/>
    <mergeCell ref="W379:W384"/>
    <mergeCell ref="O380:O384"/>
    <mergeCell ref="P380:P384"/>
    <mergeCell ref="Q380:Q384"/>
    <mergeCell ref="R380:R384"/>
    <mergeCell ref="S380:U380"/>
    <mergeCell ref="V380:V384"/>
    <mergeCell ref="S381:S384"/>
    <mergeCell ref="T381:T384"/>
    <mergeCell ref="U381:U384"/>
    <mergeCell ref="E382:E384"/>
    <mergeCell ref="F382:F384"/>
    <mergeCell ref="AC379:AC384"/>
    <mergeCell ref="AD379:AD384"/>
    <mergeCell ref="AE379:AE384"/>
    <mergeCell ref="AF379:AF384"/>
    <mergeCell ref="A380:A384"/>
    <mergeCell ref="B380:B384"/>
    <mergeCell ref="C380:C384"/>
    <mergeCell ref="D380:D384"/>
    <mergeCell ref="E380:G381"/>
    <mergeCell ref="H380:H384"/>
    <mergeCell ref="I380:I384"/>
    <mergeCell ref="J380:J384"/>
    <mergeCell ref="K380:K384"/>
    <mergeCell ref="L380:L384"/>
    <mergeCell ref="M380:M384"/>
    <mergeCell ref="N380:N384"/>
    <mergeCell ref="X379:X384"/>
    <mergeCell ref="Y379:Y384"/>
    <mergeCell ref="Z379:Z384"/>
    <mergeCell ref="AA379:AA384"/>
    <mergeCell ref="AB379:AB384"/>
    <mergeCell ref="G382:G384"/>
    <mergeCell ref="B397:I397"/>
    <mergeCell ref="J397:P397"/>
    <mergeCell ref="K399:V399"/>
    <mergeCell ref="W399:W404"/>
    <mergeCell ref="O400:O404"/>
    <mergeCell ref="P400:P404"/>
    <mergeCell ref="Q400:Q404"/>
    <mergeCell ref="R400:R404"/>
    <mergeCell ref="S400:U400"/>
    <mergeCell ref="V400:V404"/>
    <mergeCell ref="S401:S404"/>
    <mergeCell ref="T401:T404"/>
    <mergeCell ref="U401:U404"/>
    <mergeCell ref="E402:E404"/>
    <mergeCell ref="F402:F404"/>
    <mergeCell ref="AC399:AC404"/>
    <mergeCell ref="AD399:AD404"/>
    <mergeCell ref="AE399:AE404"/>
    <mergeCell ref="AF399:AF404"/>
    <mergeCell ref="A400:A404"/>
    <mergeCell ref="B400:B404"/>
    <mergeCell ref="C400:C404"/>
    <mergeCell ref="D400:D404"/>
    <mergeCell ref="E400:G401"/>
    <mergeCell ref="H400:H404"/>
    <mergeCell ref="I400:I404"/>
    <mergeCell ref="J400:J404"/>
    <mergeCell ref="K400:K404"/>
    <mergeCell ref="L400:L404"/>
    <mergeCell ref="M400:M404"/>
    <mergeCell ref="N400:N404"/>
    <mergeCell ref="X399:X404"/>
    <mergeCell ref="Y399:Y404"/>
    <mergeCell ref="Z399:Z404"/>
    <mergeCell ref="AA399:AA404"/>
    <mergeCell ref="AB399:AB404"/>
    <mergeCell ref="G402:G404"/>
    <mergeCell ref="B417:I417"/>
    <mergeCell ref="J417:P417"/>
    <mergeCell ref="K419:V419"/>
    <mergeCell ref="W419:W424"/>
    <mergeCell ref="O420:O424"/>
    <mergeCell ref="P420:P424"/>
    <mergeCell ref="Q420:Q424"/>
    <mergeCell ref="R420:R424"/>
    <mergeCell ref="S420:U420"/>
    <mergeCell ref="V420:V424"/>
    <mergeCell ref="S421:S424"/>
    <mergeCell ref="T421:T424"/>
    <mergeCell ref="U421:U424"/>
    <mergeCell ref="E422:E424"/>
    <mergeCell ref="F422:F424"/>
    <mergeCell ref="AC419:AC424"/>
    <mergeCell ref="AD419:AD424"/>
    <mergeCell ref="AE419:AE424"/>
    <mergeCell ref="AF419:AF424"/>
    <mergeCell ref="A420:A424"/>
    <mergeCell ref="B420:B424"/>
    <mergeCell ref="C420:C424"/>
    <mergeCell ref="D420:D424"/>
    <mergeCell ref="E420:G421"/>
    <mergeCell ref="H420:H424"/>
    <mergeCell ref="I420:I424"/>
    <mergeCell ref="J420:J424"/>
    <mergeCell ref="K420:K424"/>
    <mergeCell ref="L420:L424"/>
    <mergeCell ref="M420:M424"/>
    <mergeCell ref="N420:N424"/>
    <mergeCell ref="X419:X424"/>
    <mergeCell ref="Y419:Y424"/>
    <mergeCell ref="Z419:Z424"/>
    <mergeCell ref="AA419:AA424"/>
    <mergeCell ref="AB419:AB424"/>
    <mergeCell ref="G422:G424"/>
    <mergeCell ref="B437:I437"/>
    <mergeCell ref="J437:P437"/>
    <mergeCell ref="K439:V439"/>
    <mergeCell ref="W439:W444"/>
    <mergeCell ref="O440:O444"/>
    <mergeCell ref="P440:P444"/>
    <mergeCell ref="Q440:Q444"/>
    <mergeCell ref="R440:R444"/>
    <mergeCell ref="S440:U440"/>
    <mergeCell ref="V440:V444"/>
    <mergeCell ref="S441:S444"/>
    <mergeCell ref="T441:T444"/>
    <mergeCell ref="U441:U444"/>
    <mergeCell ref="E442:E444"/>
    <mergeCell ref="F442:F444"/>
    <mergeCell ref="AC439:AC444"/>
    <mergeCell ref="AD439:AD444"/>
    <mergeCell ref="AE439:AE444"/>
    <mergeCell ref="AF439:AF444"/>
    <mergeCell ref="A440:A444"/>
    <mergeCell ref="B440:B444"/>
    <mergeCell ref="C440:C444"/>
    <mergeCell ref="D440:D444"/>
    <mergeCell ref="E440:G441"/>
    <mergeCell ref="H440:H444"/>
    <mergeCell ref="I440:I444"/>
    <mergeCell ref="J440:J444"/>
    <mergeCell ref="K440:K444"/>
    <mergeCell ref="L440:L444"/>
    <mergeCell ref="M440:M444"/>
    <mergeCell ref="N440:N444"/>
    <mergeCell ref="X439:X444"/>
    <mergeCell ref="Y439:Y444"/>
    <mergeCell ref="Z439:Z444"/>
    <mergeCell ref="AA439:AA444"/>
    <mergeCell ref="AB439:AB444"/>
    <mergeCell ref="G442:G444"/>
    <mergeCell ref="B457:I457"/>
    <mergeCell ref="J457:P457"/>
    <mergeCell ref="K459:V459"/>
    <mergeCell ref="W459:W464"/>
    <mergeCell ref="O460:O464"/>
    <mergeCell ref="P460:P464"/>
    <mergeCell ref="Q460:Q464"/>
    <mergeCell ref="R460:R464"/>
    <mergeCell ref="S460:U460"/>
    <mergeCell ref="V460:V464"/>
    <mergeCell ref="S461:S464"/>
    <mergeCell ref="T461:T464"/>
    <mergeCell ref="U461:U464"/>
    <mergeCell ref="E462:E464"/>
    <mergeCell ref="F462:F464"/>
    <mergeCell ref="AC459:AC464"/>
    <mergeCell ref="AD459:AD464"/>
    <mergeCell ref="AE459:AE464"/>
    <mergeCell ref="AF459:AF464"/>
    <mergeCell ref="A460:A464"/>
    <mergeCell ref="B460:B464"/>
    <mergeCell ref="C460:C464"/>
    <mergeCell ref="D460:D464"/>
    <mergeCell ref="E460:G461"/>
    <mergeCell ref="H460:H464"/>
    <mergeCell ref="I460:I464"/>
    <mergeCell ref="J460:J464"/>
    <mergeCell ref="K460:K464"/>
    <mergeCell ref="L460:L464"/>
    <mergeCell ref="M460:M464"/>
    <mergeCell ref="N460:N464"/>
    <mergeCell ref="X459:X464"/>
    <mergeCell ref="Y459:Y464"/>
    <mergeCell ref="Z459:Z464"/>
    <mergeCell ref="AA459:AA464"/>
    <mergeCell ref="AB459:AB464"/>
    <mergeCell ref="G462:G464"/>
    <mergeCell ref="B477:I477"/>
    <mergeCell ref="J477:P477"/>
    <mergeCell ref="K479:V479"/>
    <mergeCell ref="W479:W484"/>
    <mergeCell ref="O480:O484"/>
    <mergeCell ref="P480:P484"/>
    <mergeCell ref="Q480:Q484"/>
    <mergeCell ref="R480:R484"/>
    <mergeCell ref="S480:U480"/>
    <mergeCell ref="V480:V484"/>
    <mergeCell ref="S481:S484"/>
    <mergeCell ref="T481:T484"/>
    <mergeCell ref="U481:U484"/>
    <mergeCell ref="E482:E484"/>
    <mergeCell ref="F482:F484"/>
    <mergeCell ref="AC479:AC484"/>
    <mergeCell ref="AD479:AD484"/>
    <mergeCell ref="AE479:AE484"/>
    <mergeCell ref="AF479:AF484"/>
    <mergeCell ref="A480:A484"/>
    <mergeCell ref="B480:B484"/>
    <mergeCell ref="C480:C484"/>
    <mergeCell ref="D480:D484"/>
    <mergeCell ref="E480:G481"/>
    <mergeCell ref="H480:H484"/>
    <mergeCell ref="I480:I484"/>
    <mergeCell ref="J480:J484"/>
    <mergeCell ref="K480:K484"/>
    <mergeCell ref="L480:L484"/>
    <mergeCell ref="M480:M484"/>
    <mergeCell ref="N480:N484"/>
    <mergeCell ref="X479:X484"/>
    <mergeCell ref="Y479:Y484"/>
    <mergeCell ref="Z479:Z484"/>
    <mergeCell ref="AA479:AA484"/>
    <mergeCell ref="AB479:AB484"/>
    <mergeCell ref="G482:G484"/>
    <mergeCell ref="B500:I500"/>
    <mergeCell ref="J500:P500"/>
    <mergeCell ref="K502:V502"/>
    <mergeCell ref="W502:W507"/>
    <mergeCell ref="O503:O507"/>
    <mergeCell ref="P503:P507"/>
    <mergeCell ref="Q503:Q507"/>
    <mergeCell ref="R503:R507"/>
    <mergeCell ref="S503:U503"/>
    <mergeCell ref="V503:V507"/>
    <mergeCell ref="S504:S507"/>
    <mergeCell ref="T504:T507"/>
    <mergeCell ref="U504:U507"/>
    <mergeCell ref="E505:E507"/>
    <mergeCell ref="F505:F507"/>
    <mergeCell ref="AC502:AC507"/>
    <mergeCell ref="AD502:AD507"/>
    <mergeCell ref="AE502:AE507"/>
    <mergeCell ref="AF502:AF507"/>
    <mergeCell ref="A503:A507"/>
    <mergeCell ref="B503:B507"/>
    <mergeCell ref="C503:C507"/>
    <mergeCell ref="D503:D507"/>
    <mergeCell ref="E503:G504"/>
    <mergeCell ref="H503:H507"/>
    <mergeCell ref="I503:I507"/>
    <mergeCell ref="J503:J507"/>
    <mergeCell ref="K503:K507"/>
    <mergeCell ref="L503:L507"/>
    <mergeCell ref="M503:M507"/>
    <mergeCell ref="N503:N507"/>
    <mergeCell ref="X502:X507"/>
    <mergeCell ref="Y502:Y507"/>
    <mergeCell ref="Z502:Z507"/>
    <mergeCell ref="AA502:AA507"/>
    <mergeCell ref="AB502:AB507"/>
    <mergeCell ref="G505:G507"/>
    <mergeCell ref="B520:I520"/>
    <mergeCell ref="J520:P520"/>
    <mergeCell ref="K522:V522"/>
    <mergeCell ref="W522:W527"/>
    <mergeCell ref="O523:O527"/>
    <mergeCell ref="P523:P527"/>
    <mergeCell ref="Q523:Q527"/>
    <mergeCell ref="R523:R527"/>
    <mergeCell ref="S523:U523"/>
    <mergeCell ref="V523:V527"/>
    <mergeCell ref="S524:S527"/>
    <mergeCell ref="T524:T527"/>
    <mergeCell ref="U524:U527"/>
    <mergeCell ref="E525:E527"/>
    <mergeCell ref="F525:F527"/>
    <mergeCell ref="G525:G527"/>
    <mergeCell ref="AC522:AC527"/>
    <mergeCell ref="AD522:AD527"/>
    <mergeCell ref="AE522:AE527"/>
    <mergeCell ref="AF522:AF527"/>
    <mergeCell ref="A523:A527"/>
    <mergeCell ref="B523:B527"/>
    <mergeCell ref="C523:C527"/>
    <mergeCell ref="D523:D527"/>
    <mergeCell ref="E523:G524"/>
    <mergeCell ref="H523:H527"/>
    <mergeCell ref="I523:I527"/>
    <mergeCell ref="J523:J527"/>
    <mergeCell ref="K523:K527"/>
    <mergeCell ref="L523:L527"/>
    <mergeCell ref="M523:M527"/>
    <mergeCell ref="N523:N527"/>
    <mergeCell ref="X522:X527"/>
    <mergeCell ref="Y522:Y527"/>
    <mergeCell ref="Z522:Z527"/>
    <mergeCell ref="AA522:AA527"/>
    <mergeCell ref="AB522:AB527"/>
  </mergeCells>
  <pageMargins left="0.36" right="0.15748031496062992" top="0.19685039370078741" bottom="0.15748031496062992" header="0.31496062992125984" footer="0.31496062992125984"/>
  <pageSetup paperSize="9" scale="50" orientation="landscape" r:id="rId1"/>
  <colBreaks count="1" manualBreakCount="1">
    <brk id="2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B7787-2F03-46ED-877F-AE6E1CA95857}">
  <dimension ref="A1:I24"/>
  <sheetViews>
    <sheetView topLeftCell="A10" workbookViewId="0">
      <selection activeCell="B23" sqref="B23:C23"/>
    </sheetView>
  </sheetViews>
  <sheetFormatPr defaultRowHeight="14.25" x14ac:dyDescent="0.2"/>
  <sheetData>
    <row r="1" spans="1:9" ht="20.25" x14ac:dyDescent="0.2">
      <c r="A1" s="26"/>
      <c r="B1" s="26"/>
      <c r="C1" s="26"/>
      <c r="D1" s="26"/>
      <c r="E1" s="26"/>
      <c r="F1" s="26"/>
      <c r="G1" s="26"/>
      <c r="H1" s="296" t="s">
        <v>170</v>
      </c>
      <c r="I1" s="297"/>
    </row>
    <row r="2" spans="1:9" ht="24" x14ac:dyDescent="0.2">
      <c r="A2" s="298" t="s">
        <v>171</v>
      </c>
      <c r="B2" s="298"/>
      <c r="C2" s="298"/>
      <c r="D2" s="298"/>
      <c r="E2" s="298"/>
      <c r="F2" s="298"/>
      <c r="G2" s="298"/>
      <c r="H2" s="298"/>
      <c r="I2" s="298"/>
    </row>
    <row r="3" spans="1:9" ht="24" x14ac:dyDescent="0.2">
      <c r="A3" s="298" t="s">
        <v>172</v>
      </c>
      <c r="B3" s="298"/>
      <c r="C3" s="298"/>
      <c r="D3" s="298"/>
      <c r="E3" s="298"/>
      <c r="F3" s="298"/>
      <c r="G3" s="298"/>
      <c r="H3" s="298"/>
      <c r="I3" s="298"/>
    </row>
    <row r="4" spans="1:9" ht="24" x14ac:dyDescent="0.2">
      <c r="A4" s="28"/>
      <c r="B4" s="26"/>
      <c r="C4" s="26"/>
      <c r="D4" s="26"/>
      <c r="E4" s="26"/>
      <c r="F4" s="26"/>
      <c r="G4" s="26"/>
      <c r="H4" s="26"/>
      <c r="I4" s="26"/>
    </row>
    <row r="5" spans="1:9" ht="24" x14ac:dyDescent="0.2">
      <c r="A5" s="28" t="s">
        <v>173</v>
      </c>
      <c r="B5" s="26"/>
      <c r="C5" s="26"/>
      <c r="D5" s="26"/>
      <c r="E5" s="26"/>
      <c r="F5" s="26"/>
      <c r="G5" s="26"/>
      <c r="H5" s="26"/>
      <c r="I5" s="26"/>
    </row>
    <row r="6" spans="1:9" ht="20.25" x14ac:dyDescent="0.3">
      <c r="A6" s="29"/>
      <c r="B6" s="27" t="s">
        <v>174</v>
      </c>
      <c r="C6" s="295">
        <v>149.32</v>
      </c>
      <c r="D6" s="295"/>
      <c r="E6" s="27" t="s">
        <v>175</v>
      </c>
      <c r="F6" s="26"/>
      <c r="G6" s="26"/>
      <c r="H6" s="26"/>
      <c r="I6" s="26"/>
    </row>
    <row r="7" spans="1:9" ht="24" x14ac:dyDescent="0.55000000000000004">
      <c r="A7" s="28" t="s">
        <v>176</v>
      </c>
      <c r="B7" s="26"/>
      <c r="C7" s="26"/>
      <c r="D7" s="299">
        <v>134.38800000000001</v>
      </c>
      <c r="E7" s="299"/>
      <c r="F7" s="30" t="s">
        <v>175</v>
      </c>
      <c r="G7" s="26"/>
      <c r="H7" s="26"/>
      <c r="I7" s="26"/>
    </row>
    <row r="8" spans="1:9" ht="24" x14ac:dyDescent="0.2">
      <c r="A8" s="26"/>
      <c r="B8" s="28" t="s">
        <v>177</v>
      </c>
      <c r="C8" s="26"/>
      <c r="D8" s="26"/>
      <c r="E8" s="26"/>
      <c r="F8" s="26"/>
      <c r="G8" s="26"/>
      <c r="H8" s="26"/>
      <c r="I8" s="26"/>
    </row>
    <row r="9" spans="1:9" ht="24" x14ac:dyDescent="0.2">
      <c r="A9" s="26"/>
      <c r="B9" s="26"/>
      <c r="C9" s="28" t="s">
        <v>178</v>
      </c>
      <c r="D9" s="26"/>
      <c r="E9" s="26"/>
      <c r="F9" s="26"/>
      <c r="G9" s="26"/>
      <c r="H9" s="26"/>
      <c r="I9" s="26"/>
    </row>
    <row r="10" spans="1:9" ht="24" x14ac:dyDescent="0.2">
      <c r="A10" s="26"/>
      <c r="B10" s="26"/>
      <c r="C10" s="28" t="s">
        <v>179</v>
      </c>
      <c r="D10" s="26"/>
      <c r="E10" s="26"/>
      <c r="F10" s="26"/>
      <c r="G10" s="26"/>
      <c r="H10" s="26"/>
      <c r="I10" s="26"/>
    </row>
    <row r="11" spans="1:9" ht="24" x14ac:dyDescent="0.2">
      <c r="A11" s="26"/>
      <c r="B11" s="28" t="s">
        <v>180</v>
      </c>
      <c r="C11" s="26"/>
      <c r="D11" s="26"/>
      <c r="E11" s="26"/>
      <c r="F11" s="26"/>
      <c r="G11" s="26"/>
      <c r="H11" s="26"/>
      <c r="I11" s="26"/>
    </row>
    <row r="12" spans="1:9" x14ac:dyDescent="0.2">
      <c r="A12" s="29"/>
      <c r="B12" s="26"/>
      <c r="C12" s="26"/>
      <c r="D12" s="26"/>
      <c r="E12" s="26"/>
      <c r="F12" s="26"/>
      <c r="G12" s="26"/>
      <c r="H12" s="26"/>
      <c r="I12" s="26"/>
    </row>
    <row r="13" spans="1:9" ht="24" x14ac:dyDescent="0.55000000000000004">
      <c r="A13" s="28" t="s">
        <v>181</v>
      </c>
      <c r="B13" s="26"/>
      <c r="C13" s="26"/>
      <c r="D13" s="26"/>
      <c r="E13" s="26"/>
      <c r="F13" s="295">
        <v>14.931999999999988</v>
      </c>
      <c r="G13" s="295"/>
      <c r="H13" s="30" t="s">
        <v>175</v>
      </c>
      <c r="I13" s="26"/>
    </row>
    <row r="14" spans="1:9" x14ac:dyDescent="0.2">
      <c r="A14" s="29"/>
      <c r="B14" s="26"/>
      <c r="C14" s="26"/>
      <c r="D14" s="26"/>
      <c r="E14" s="26"/>
      <c r="F14" s="26"/>
      <c r="G14" s="26"/>
      <c r="H14" s="26"/>
      <c r="I14" s="26"/>
    </row>
    <row r="15" spans="1:9" ht="24" x14ac:dyDescent="0.2">
      <c r="A15" s="28" t="s">
        <v>182</v>
      </c>
      <c r="B15" s="26"/>
      <c r="C15" s="26"/>
      <c r="D15" s="26"/>
      <c r="E15" s="26"/>
      <c r="F15" s="26"/>
      <c r="G15" s="26"/>
      <c r="H15" s="26"/>
      <c r="I15" s="26"/>
    </row>
    <row r="16" spans="1:9" x14ac:dyDescent="0.2">
      <c r="A16" s="29"/>
      <c r="B16" s="26"/>
      <c r="C16" s="26"/>
      <c r="D16" s="26"/>
      <c r="E16" s="26"/>
      <c r="F16" s="26"/>
      <c r="G16" s="26"/>
      <c r="H16" s="26"/>
      <c r="I16" s="26"/>
    </row>
    <row r="17" spans="1:7" ht="24" x14ac:dyDescent="0.2">
      <c r="A17" s="28" t="s">
        <v>183</v>
      </c>
      <c r="B17" s="26"/>
      <c r="C17" s="26"/>
      <c r="D17" s="26"/>
      <c r="E17" s="26"/>
      <c r="F17" s="26"/>
      <c r="G17" s="26"/>
    </row>
    <row r="18" spans="1:7" ht="24" x14ac:dyDescent="0.2">
      <c r="A18" s="26"/>
      <c r="B18" s="28" t="s">
        <v>184</v>
      </c>
      <c r="C18" s="26"/>
      <c r="D18" s="26"/>
      <c r="E18" s="26"/>
      <c r="F18" s="26"/>
      <c r="G18" s="26"/>
    </row>
    <row r="19" spans="1:7" ht="24" x14ac:dyDescent="0.2">
      <c r="A19" s="26"/>
      <c r="B19" s="28" t="s">
        <v>185</v>
      </c>
      <c r="C19" s="26"/>
      <c r="D19" s="26"/>
      <c r="E19" s="26"/>
      <c r="F19" s="26"/>
      <c r="G19" s="26"/>
    </row>
    <row r="20" spans="1:7" ht="24" x14ac:dyDescent="0.2">
      <c r="A20" s="28" t="s">
        <v>186</v>
      </c>
      <c r="B20" s="26"/>
      <c r="C20" s="26"/>
      <c r="D20" s="26"/>
      <c r="E20" s="26"/>
      <c r="F20" s="26"/>
      <c r="G20" s="26"/>
    </row>
    <row r="21" spans="1:7" x14ac:dyDescent="0.2">
      <c r="A21" s="29"/>
      <c r="B21" s="26"/>
      <c r="C21" s="26"/>
      <c r="D21" s="26"/>
      <c r="E21" s="26"/>
      <c r="F21" s="26"/>
      <c r="G21" s="26"/>
    </row>
    <row r="22" spans="1:7" ht="24" x14ac:dyDescent="0.2">
      <c r="A22" s="28" t="s">
        <v>187</v>
      </c>
      <c r="B22" s="26"/>
      <c r="C22" s="26"/>
      <c r="D22" s="26"/>
      <c r="E22" s="26"/>
      <c r="F22" s="26"/>
      <c r="G22" s="26"/>
    </row>
    <row r="23" spans="1:7" ht="24" x14ac:dyDescent="0.55000000000000004">
      <c r="A23" s="28" t="s">
        <v>174</v>
      </c>
      <c r="B23" s="295">
        <v>14.931999999999988</v>
      </c>
      <c r="C23" s="295"/>
      <c r="D23" s="31" t="s">
        <v>175</v>
      </c>
      <c r="E23" s="30" t="s">
        <v>188</v>
      </c>
      <c r="F23" s="30"/>
      <c r="G23" s="30"/>
    </row>
    <row r="24" spans="1:7" ht="24" x14ac:dyDescent="0.2">
      <c r="A24" s="28"/>
      <c r="B24" s="26"/>
      <c r="C24" s="26"/>
      <c r="D24" s="26"/>
      <c r="E24" s="26"/>
      <c r="F24" s="26"/>
      <c r="G24" s="26"/>
    </row>
  </sheetData>
  <mergeCells count="7">
    <mergeCell ref="B23:C23"/>
    <mergeCell ref="H1:I1"/>
    <mergeCell ref="A2:I2"/>
    <mergeCell ref="A3:I3"/>
    <mergeCell ref="C6:D6"/>
    <mergeCell ref="D7:E7"/>
    <mergeCell ref="F13:G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3</vt:i4>
      </vt:variant>
    </vt:vector>
  </HeadingPairs>
  <TitlesOfParts>
    <vt:vector size="8" baseType="lpstr">
      <vt:lpstr>Sheet1</vt:lpstr>
      <vt:lpstr>ภ.ด.ส.1</vt:lpstr>
      <vt:lpstr>Sheet2</vt:lpstr>
      <vt:lpstr>ภ.ด.ส.7</vt:lpstr>
      <vt:lpstr>สิ่งที่ส่งมาด้วย</vt:lpstr>
      <vt:lpstr>ภ.ด.ส.1!Print_Area</vt:lpstr>
      <vt:lpstr>ภ.ด.ส.7!Print_Area</vt:lpstr>
      <vt:lpstr>ภ.ด.ส.7!Print_Titles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HP</cp:lastModifiedBy>
  <cp:lastPrinted>2020-08-21T02:06:07Z</cp:lastPrinted>
  <dcterms:created xsi:type="dcterms:W3CDTF">2020-07-29T03:10:18Z</dcterms:created>
  <dcterms:modified xsi:type="dcterms:W3CDTF">2021-07-29T04:50:15Z</dcterms:modified>
</cp:coreProperties>
</file>